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ckarsten\Box\KSMP Team Folder\Online Learning\Spring 2023 - Shelter Summit &amp; Fast Tracks\Capacity for Care - Karsten and Ivy\C4C Week 2 Live and Week  2 Office Hours\"/>
    </mc:Choice>
  </mc:AlternateContent>
  <xr:revisionPtr revIDLastSave="0" documentId="8_{1EDCEF3D-6059-4DE9-B8CF-DE5A9C7D2A42}" xr6:coauthVersionLast="36" xr6:coauthVersionMax="36" xr10:uidLastSave="{00000000-0000-0000-0000-000000000000}"/>
  <bookViews>
    <workbookView xWindow="0" yWindow="0" windowWidth="16800" windowHeight="7850" activeTab="4" xr2:uid="{95C59CE8-0E96-47E6-B799-3686DB3685ED}"/>
  </bookViews>
  <sheets>
    <sheet name="Intake Based" sheetId="1" r:id="rId1"/>
    <sheet name="Staffing" sheetId="2" r:id="rId2"/>
    <sheet name="Humane Housing" sheetId="3" r:id="rId3"/>
    <sheet name="Outcomes" sheetId="4" r:id="rId4"/>
    <sheet name="Comparisons"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2" l="1"/>
  <c r="K47" i="2" s="1"/>
  <c r="K34" i="2"/>
  <c r="K36" i="2" s="1"/>
  <c r="K15" i="2"/>
  <c r="K17" i="2" s="1"/>
  <c r="K25" i="2"/>
  <c r="K27" i="2" s="1"/>
  <c r="E6" i="5"/>
  <c r="B14" i="4"/>
  <c r="B16" i="4" s="1"/>
  <c r="B40" i="4"/>
  <c r="B42" i="4" s="1"/>
  <c r="E14" i="5" s="1"/>
  <c r="D5" i="5"/>
  <c r="B42" i="3"/>
  <c r="B41" i="3"/>
  <c r="B39" i="3"/>
  <c r="B40" i="3" s="1"/>
  <c r="D13" i="5" s="1"/>
  <c r="B16" i="3"/>
  <c r="B17" i="3" s="1"/>
  <c r="B14" i="3"/>
  <c r="G45" i="2"/>
  <c r="G47" i="2" s="1"/>
  <c r="G25" i="2"/>
  <c r="G27" i="2" s="1"/>
  <c r="C44" i="1"/>
  <c r="C22" i="1"/>
  <c r="B8" i="4" l="1"/>
  <c r="L39" i="4"/>
  <c r="K39" i="4"/>
  <c r="L38" i="4"/>
  <c r="K38" i="4"/>
  <c r="L18" i="4"/>
  <c r="K18" i="4"/>
  <c r="L17" i="4"/>
  <c r="K17" i="4"/>
  <c r="G34" i="2" l="1"/>
  <c r="G36" i="2" s="1"/>
  <c r="C13" i="5" s="1"/>
  <c r="K40" i="1"/>
  <c r="J40" i="1"/>
  <c r="K39" i="1"/>
  <c r="J39" i="1"/>
  <c r="K16" i="1"/>
  <c r="J16" i="1"/>
  <c r="K15" i="1"/>
  <c r="J15" i="1"/>
  <c r="M37" i="4"/>
  <c r="N37" i="4" s="1"/>
  <c r="P37" i="4" s="1"/>
  <c r="M36" i="4"/>
  <c r="N36" i="4" s="1"/>
  <c r="P36" i="4" s="1"/>
  <c r="N35" i="4"/>
  <c r="P35" i="4" s="1"/>
  <c r="M35" i="4"/>
  <c r="M34" i="4"/>
  <c r="N34" i="4" s="1"/>
  <c r="P34" i="4" s="1"/>
  <c r="M33" i="4"/>
  <c r="N33" i="4" s="1"/>
  <c r="P33" i="4" s="1"/>
  <c r="M32" i="4"/>
  <c r="N32" i="4" s="1"/>
  <c r="P32" i="4" s="1"/>
  <c r="M31" i="4"/>
  <c r="N31" i="4" s="1"/>
  <c r="P31" i="4" s="1"/>
  <c r="M30" i="4"/>
  <c r="N30" i="4" s="1"/>
  <c r="P30" i="4" s="1"/>
  <c r="M29" i="4"/>
  <c r="N28" i="4" s="1"/>
  <c r="P28" i="4" s="1"/>
  <c r="M28" i="4"/>
  <c r="M27" i="4"/>
  <c r="N27" i="4" s="1"/>
  <c r="P27" i="4" s="1"/>
  <c r="M26" i="4"/>
  <c r="M16" i="4"/>
  <c r="N16" i="4" s="1"/>
  <c r="P16" i="4" s="1"/>
  <c r="M15" i="4"/>
  <c r="N15" i="4" s="1"/>
  <c r="P15" i="4" s="1"/>
  <c r="M14" i="4"/>
  <c r="N14" i="4" s="1"/>
  <c r="P14" i="4" s="1"/>
  <c r="M13" i="4"/>
  <c r="N13" i="4" s="1"/>
  <c r="P13" i="4" s="1"/>
  <c r="M12" i="4"/>
  <c r="N12" i="4" s="1"/>
  <c r="P12" i="4" s="1"/>
  <c r="M11" i="4"/>
  <c r="N11" i="4" s="1"/>
  <c r="P11" i="4" s="1"/>
  <c r="M10" i="4"/>
  <c r="N10" i="4" s="1"/>
  <c r="P10" i="4" s="1"/>
  <c r="M9" i="4"/>
  <c r="N9" i="4" s="1"/>
  <c r="P9" i="4" s="1"/>
  <c r="M8" i="4"/>
  <c r="N7" i="4" s="1"/>
  <c r="P7" i="4" s="1"/>
  <c r="M7" i="4"/>
  <c r="M6" i="4"/>
  <c r="M5" i="4"/>
  <c r="N5" i="4" s="1"/>
  <c r="P5" i="4" s="1"/>
  <c r="L38" i="1"/>
  <c r="M38" i="1" s="1"/>
  <c r="O38" i="1" s="1"/>
  <c r="L37" i="1"/>
  <c r="M37" i="1" s="1"/>
  <c r="O37" i="1" s="1"/>
  <c r="L36" i="1"/>
  <c r="M36" i="1" s="1"/>
  <c r="O36" i="1" s="1"/>
  <c r="L35" i="1"/>
  <c r="M35" i="1" s="1"/>
  <c r="O35" i="1" s="1"/>
  <c r="L34" i="1"/>
  <c r="M34" i="1" s="1"/>
  <c r="O34" i="1" s="1"/>
  <c r="L33" i="1"/>
  <c r="M33" i="1" s="1"/>
  <c r="O33" i="1" s="1"/>
  <c r="L32" i="1"/>
  <c r="M32" i="1" s="1"/>
  <c r="O32" i="1" s="1"/>
  <c r="L31" i="1"/>
  <c r="M31" i="1" s="1"/>
  <c r="O31" i="1" s="1"/>
  <c r="L30" i="1"/>
  <c r="M29" i="1" s="1"/>
  <c r="O29" i="1" s="1"/>
  <c r="L29" i="1"/>
  <c r="L28" i="1"/>
  <c r="M28" i="1" s="1"/>
  <c r="O28" i="1" s="1"/>
  <c r="L27" i="1"/>
  <c r="M27" i="1" s="1"/>
  <c r="O27" i="1" s="1"/>
  <c r="B34" i="4"/>
  <c r="B36" i="4" s="1"/>
  <c r="E13" i="5" s="1"/>
  <c r="B15" i="3"/>
  <c r="B10" i="4"/>
  <c r="E5" i="5" s="1"/>
  <c r="G15" i="2"/>
  <c r="G17" i="2" s="1"/>
  <c r="C5" i="5" s="1"/>
  <c r="B46" i="2"/>
  <c r="B47" i="2" s="1"/>
  <c r="B34" i="2"/>
  <c r="B35" i="2" s="1"/>
  <c r="B37" i="2" s="1"/>
  <c r="B26" i="2"/>
  <c r="B27" i="2" s="1"/>
  <c r="B14" i="2"/>
  <c r="B15" i="2" s="1"/>
  <c r="B17" i="2" s="1"/>
  <c r="L4" i="1"/>
  <c r="M4" i="1" s="1"/>
  <c r="O4" i="1" s="1"/>
  <c r="L5" i="1"/>
  <c r="L6" i="1"/>
  <c r="M6" i="1" s="1"/>
  <c r="O6" i="1" s="1"/>
  <c r="L7" i="1"/>
  <c r="M7" i="1" s="1"/>
  <c r="O7" i="1" s="1"/>
  <c r="L8" i="1"/>
  <c r="M8" i="1" s="1"/>
  <c r="O8" i="1" s="1"/>
  <c r="L9" i="1"/>
  <c r="M9" i="1" s="1"/>
  <c r="O9" i="1" s="1"/>
  <c r="L10" i="1"/>
  <c r="M10" i="1" s="1"/>
  <c r="O10" i="1" s="1"/>
  <c r="L11" i="1"/>
  <c r="M11" i="1" s="1"/>
  <c r="O11" i="1" s="1"/>
  <c r="L12" i="1"/>
  <c r="M12" i="1" s="1"/>
  <c r="O12" i="1" s="1"/>
  <c r="L13" i="1"/>
  <c r="M13" i="1" s="1"/>
  <c r="O13" i="1" s="1"/>
  <c r="L14" i="1"/>
  <c r="M14" i="1" s="1"/>
  <c r="O14" i="1" s="1"/>
  <c r="L3" i="1"/>
  <c r="C43" i="1"/>
  <c r="B37" i="1"/>
  <c r="B44" i="1" s="1"/>
  <c r="B36" i="1"/>
  <c r="B43" i="1" s="1"/>
  <c r="C21" i="1"/>
  <c r="B15" i="1"/>
  <c r="B22" i="1" s="1"/>
  <c r="B14" i="1"/>
  <c r="B21" i="1" s="1"/>
  <c r="N26" i="4" l="1"/>
  <c r="M38" i="4"/>
  <c r="M39" i="4"/>
  <c r="N6" i="4"/>
  <c r="M18" i="4"/>
  <c r="M17" i="4"/>
  <c r="D21" i="1"/>
  <c r="B5" i="5" s="1"/>
  <c r="D43" i="1"/>
  <c r="B13" i="5" s="1"/>
  <c r="L16" i="1"/>
  <c r="L39" i="1"/>
  <c r="D22" i="1"/>
  <c r="B6" i="5" s="1"/>
  <c r="D44" i="1"/>
  <c r="B14" i="5" s="1"/>
  <c r="M5" i="1"/>
  <c r="O5" i="1" s="1"/>
  <c r="L15" i="1"/>
  <c r="L40" i="1"/>
  <c r="M3" i="1"/>
  <c r="N29" i="4"/>
  <c r="P29" i="4" s="1"/>
  <c r="N8" i="4"/>
  <c r="P8" i="4" s="1"/>
  <c r="M30" i="1"/>
  <c r="O30" i="1" s="1"/>
  <c r="O40" i="1" s="1"/>
  <c r="P26" i="4" l="1"/>
  <c r="N38" i="4"/>
  <c r="N39" i="4"/>
  <c r="P6" i="4"/>
  <c r="N17" i="4"/>
  <c r="N18" i="4"/>
  <c r="M39" i="1"/>
  <c r="M40" i="1"/>
  <c r="O39" i="1"/>
  <c r="M15" i="1"/>
  <c r="M16" i="1"/>
  <c r="O3" i="1"/>
  <c r="P39" i="4" l="1"/>
  <c r="P38" i="4"/>
  <c r="P17" i="4"/>
  <c r="P18" i="4"/>
  <c r="O15" i="1"/>
  <c r="O16" i="1"/>
</calcChain>
</file>

<file path=xl/sharedStrings.xml><?xml version="1.0" encoding="utf-8"?>
<sst xmlns="http://schemas.openxmlformats.org/spreadsheetml/2006/main" count="352" uniqueCount="130">
  <si>
    <t>Calculating Capacity for Care</t>
  </si>
  <si>
    <r>
      <t>Variations:</t>
    </r>
    <r>
      <rPr>
        <sz val="11"/>
        <rFont val="Calibri"/>
        <family val="2"/>
        <scheme val="minor"/>
      </rPr>
      <t> </t>
    </r>
  </si>
  <si>
    <t>Summer monthly intake =  </t>
  </si>
  <si>
    <t>Winter monthly intake =  </t>
  </si>
  <si>
    <t>Monthly daily average (MDA) = monthly intake/30  </t>
  </si>
  <si>
    <t>Dogs:</t>
  </si>
  <si>
    <t xml:space="preserve">Summer MDA  = </t>
  </si>
  <si>
    <t xml:space="preserve">Winter MDA = </t>
  </si>
  <si>
    <t>Summer =  </t>
  </si>
  <si>
    <t xml:space="preserve">Winter = </t>
  </si>
  <si>
    <t>MDA</t>
  </si>
  <si>
    <t>Target LOS</t>
  </si>
  <si>
    <t>Capacity needed</t>
  </si>
  <si>
    <t>Cats:</t>
  </si>
  <si>
    <t>January</t>
  </si>
  <si>
    <t>February</t>
  </si>
  <si>
    <t>March</t>
  </si>
  <si>
    <t>April</t>
  </si>
  <si>
    <t>May</t>
  </si>
  <si>
    <t>June</t>
  </si>
  <si>
    <t>July</t>
  </si>
  <si>
    <t>August</t>
  </si>
  <si>
    <t>September</t>
  </si>
  <si>
    <t>October</t>
  </si>
  <si>
    <t>November</t>
  </si>
  <si>
    <t>December</t>
  </si>
  <si>
    <t>Puppies</t>
  </si>
  <si>
    <t>Adults</t>
  </si>
  <si>
    <t>Total</t>
  </si>
  <si>
    <t>Monthly daily average (MDA) = monthly intake/30  (assuming the shelter is open every day for intake)</t>
  </si>
  <si>
    <t>Capacity Needed</t>
  </si>
  <si>
    <t>Per activity: </t>
  </si>
  <si>
    <t>Time to do it once x how many times per day = time needed </t>
  </si>
  <si>
    <t>Time to clean and feed one animal</t>
  </si>
  <si>
    <t>Minutes/day for cleaning and feeding</t>
  </si>
  <si>
    <t>Hours/day needed for cleaning and feeding</t>
  </si>
  <si>
    <t>minutes</t>
  </si>
  <si>
    <t>hours</t>
  </si>
  <si>
    <t># staff needed to care for daily population</t>
  </si>
  <si>
    <t>Hours/staff available</t>
  </si>
  <si>
    <t>Example – Intake of a dog</t>
  </si>
  <si>
    <t>Time it takes to intake a dog</t>
  </si>
  <si>
    <t># dog intakes/day</t>
  </si>
  <si>
    <t>Total staff time needed each day to intake dogs</t>
  </si>
  <si>
    <t>Example – Intake of a cat</t>
  </si>
  <si>
    <t>Total staff time needed each day to intake cats</t>
  </si>
  <si>
    <t>Daily Staffing</t>
  </si>
  <si>
    <t>Minutes per day available for animal care</t>
  </si>
  <si>
    <t>Hours/day/staff</t>
  </si>
  <si>
    <t>Capacity for Care - staffing</t>
  </si>
  <si>
    <t>animals</t>
  </si>
  <si>
    <t>people</t>
  </si>
  <si>
    <t>Monthly adoptions/30 x target LOS in adoption =  Adoption Driven Capacity</t>
  </si>
  <si>
    <t>Adoption Driven Capacity:</t>
  </si>
  <si>
    <t>Average daily adoptions</t>
  </si>
  <si>
    <t>days</t>
  </si>
  <si>
    <t>dogs</t>
  </si>
  <si>
    <t>Number of dogs to have on adoption pathway</t>
  </si>
  <si>
    <t>Double sided</t>
  </si>
  <si>
    <t xml:space="preserve">Single sided </t>
  </si>
  <si>
    <t>Double compartment</t>
  </si>
  <si>
    <t>Isolation housing units:</t>
  </si>
  <si>
    <t>Quarantine housing units:</t>
  </si>
  <si>
    <t>Single sided</t>
  </si>
  <si>
    <t>Primary flow:</t>
  </si>
  <si>
    <t>80% capacity</t>
  </si>
  <si>
    <t>Single compartment</t>
  </si>
  <si>
    <t>Housing units in public view:</t>
  </si>
  <si>
    <r>
      <t xml:space="preserve">Housing units </t>
    </r>
    <r>
      <rPr>
        <i/>
        <sz val="11"/>
        <color theme="1"/>
        <rFont val="Calibri"/>
        <family val="2"/>
        <scheme val="minor"/>
      </rPr>
      <t>not</t>
    </r>
    <r>
      <rPr>
        <sz val="11"/>
        <color theme="1"/>
        <rFont val="Calibri"/>
        <family val="2"/>
        <scheme val="minor"/>
      </rPr>
      <t xml:space="preserve"> in public view*:</t>
    </r>
  </si>
  <si>
    <t>*not including isolation and quarantine</t>
  </si>
  <si>
    <t>Number of cats to have on adoption pathway</t>
  </si>
  <si>
    <t>Kittens</t>
  </si>
  <si>
    <t>Monthly adoptions:</t>
  </si>
  <si>
    <t># of animals to have on the adoption pathway</t>
  </si>
  <si>
    <t>Average</t>
  </si>
  <si>
    <t xml:space="preserve">Maxiumum </t>
  </si>
  <si>
    <t>Annual Intake:</t>
  </si>
  <si>
    <t>Only fill in cells that are highlighed yellow</t>
  </si>
  <si>
    <t>Put the number of hours your staff have available to complete basic care tasks</t>
  </si>
  <si>
    <t>Total hours of staff time needed each day to intake dogs</t>
  </si>
  <si>
    <t>Time it takes to intake one cat</t>
  </si>
  <si>
    <t># cat intakes/day</t>
  </si>
  <si>
    <t>*</t>
  </si>
  <si>
    <t>*Although 15 minutes per animal has been recommended as a basic requirement for all shelter animals, in truth this number will vary quite a bit depending on the animal’s particular needs - as well as the type of housing that is available (e.g. double compartment housing where the animals do not need to be removed/spot cleaning is possible)</t>
  </si>
  <si>
    <t>cats</t>
  </si>
  <si>
    <r>
      <t>Variations (can be helpful to look at different seasons if intake varies at your shelter):</t>
    </r>
    <r>
      <rPr>
        <sz val="11"/>
        <rFont val="Calibri"/>
        <family val="2"/>
        <scheme val="minor"/>
      </rPr>
      <t> </t>
    </r>
  </si>
  <si>
    <t>Use the intake from the month that is fairly representative of the slower season</t>
  </si>
  <si>
    <t xml:space="preserve">Basic care capacity based on current staffing: </t>
  </si>
  <si>
    <t>Hours/day/staff member</t>
  </si>
  <si>
    <t>Minutes per day available for basic  animal care</t>
  </si>
  <si>
    <t>Time needed to clean and feed one animal</t>
  </si>
  <si>
    <t>Current daily dog population</t>
  </si>
  <si>
    <t>Current daily staffing available</t>
  </si>
  <si>
    <t>Current daily cat population</t>
  </si>
  <si>
    <t>Staffing needed to provide Basic care (cleaning/feeding):</t>
  </si>
  <si>
    <t>Staffing needed to provide basic care (cleaning/feeding):</t>
  </si>
  <si>
    <t>In general, the recommendation is to keep primary flow housing units full to 80% or less of available housing.  This allows for the ability to provide a housing unit for every animal who enters the shelter most of the time and thus avoiding decisions based on space and in general limit crowding.</t>
  </si>
  <si>
    <t>Target LOS to  adoption*</t>
  </si>
  <si>
    <r>
      <t xml:space="preserve">* If animals can be viewed during their holding period, use LOS from intake to adoption.  If animals move to an adoption floor once available, use target LOS on the adoption floor.  If the latter, the number that is calculated is the number of animals to </t>
    </r>
    <r>
      <rPr>
        <b/>
        <i/>
        <sz val="11"/>
        <color theme="1"/>
        <rFont val="Calibri"/>
        <family val="2"/>
        <scheme val="minor"/>
      </rPr>
      <t>house</t>
    </r>
    <r>
      <rPr>
        <i/>
        <sz val="11"/>
        <color theme="1"/>
        <rFont val="Calibri"/>
        <family val="2"/>
        <scheme val="minor"/>
      </rPr>
      <t xml:space="preserve"> </t>
    </r>
    <r>
      <rPr>
        <sz val="11"/>
        <color theme="1"/>
        <rFont val="Calibri"/>
        <family val="2"/>
        <scheme val="minor"/>
      </rPr>
      <t>in adoption, knowing that additonal animals are on a pathway to adoption but are housed in a different area of the shelter.</t>
    </r>
  </si>
  <si>
    <r>
      <t xml:space="preserve">Calculating Capacity for Care: </t>
    </r>
    <r>
      <rPr>
        <b/>
        <sz val="14"/>
        <rFont val="Calibri"/>
        <family val="2"/>
        <scheme val="minor"/>
      </rPr>
      <t>Count your current housing units</t>
    </r>
  </si>
  <si>
    <t>Target average length of stay (LOS) =  </t>
  </si>
  <si>
    <r>
      <t xml:space="preserve">Average housing capacity </t>
    </r>
    <r>
      <rPr>
        <b/>
        <i/>
        <sz val="11"/>
        <rFont val="Calibri"/>
        <family val="2"/>
        <scheme val="minor"/>
      </rPr>
      <t>needed</t>
    </r>
    <r>
      <rPr>
        <sz val="11"/>
        <rFont val="Calibri"/>
        <family val="2"/>
        <scheme val="minor"/>
      </rPr>
      <t xml:space="preserve"> = MDA x target LOS  </t>
    </r>
  </si>
  <si>
    <t>We can also look at capacity needed by using monthly intake over the full year.  Fill in the monthly live  intake for all dogs (divided out by puppy vs adult if this information is available).  Also fill in a target average LOS for each month.  The table will do the rest!</t>
  </si>
  <si>
    <t>Poor housing is one of the greatest shortcomings observed in shelters and has a substan-tially negative impact on both health and well-being. Both the quantity and design of housing must be appropriate for the species, the number of animals receiving care, and the expected length of stay.</t>
  </si>
  <si>
    <t xml:space="preserve">A primary enclosure is an area of confinement such as a cage, kennel, or housing unit where an animal spends the majority of their time. Shelters must have a variety of housing units available to meet the individual needs of animals, including physical, behavioral, and medical needs. </t>
  </si>
  <si>
    <t>Animals must be able to make normal postural adjustments within their primary enclosure, including standing and walk-ing several steps, sitting normally, laying down at full body length, and holding the tail completely erect.  Primary enclosure size significantly impacts overall health and well-being. Larger enclosures generally provide animals more choice, permit additional enrichment, and make it possible to safely interact with people and other animals for socializa-tion or cohousing. In cats, sufficiently sized housing reduces stress and respiratory disease incidence. Individual adult cat housing that is less than 8 ft2 (0.75 m2) of floor space is unac-ceptable.8 Ideally, individual cat housing provides 11 ft2 (1.0 m2) or more of floor space. For dogs, the minimum recom-mended kennel dimensions differ widely based on body size.</t>
  </si>
  <si>
    <t>From the ASV Guidelines for Standards of Care (2022) pg 14:</t>
  </si>
  <si>
    <t>The primary enclosure must allow animals to sit, sleep, and eat away from areas of their enclosures where they defecate and urinate. Housing with two or more appro-priately sized compartments provides this separation and gives animals more choice and control over their environ-ment and interactions. It also facilitates spot cleaning, reduces fomite transmission, and increases personnel safety(see Sanitation). Because of all these benefits, multi-compartment enclosures should be provided for the majority of animals housed in the shelter.</t>
  </si>
  <si>
    <t>Annual Live Intake:</t>
  </si>
  <si>
    <t>Use the intake from the month that is highest in the summer</t>
  </si>
  <si>
    <t xml:space="preserve">Per activity capacity based on current staffing: </t>
  </si>
  <si>
    <t>per staff member performing task</t>
  </si>
  <si>
    <t>Looking at all of the factors together:</t>
  </si>
  <si>
    <t>Anticipated Capacity Needed</t>
  </si>
  <si>
    <t>Adoption Driven Capacity</t>
  </si>
  <si>
    <t>Summer</t>
  </si>
  <si>
    <t>Winter</t>
  </si>
  <si>
    <t># Animals able to care for at current staffing</t>
  </si>
  <si>
    <t>Total primary flow housing units (double  sided)</t>
  </si>
  <si>
    <t>Total primary flow housing units (single  sided)</t>
  </si>
  <si>
    <t>Housing Available (used as intended) 80% full</t>
  </si>
  <si>
    <t>Summer Monthy Adoptions</t>
  </si>
  <si>
    <t>Winter Monthy Adoptions</t>
  </si>
  <si>
    <t>Total primary flow housing units (double compartment)</t>
  </si>
  <si>
    <t>Total primary flow housing units (single  compartment)</t>
  </si>
  <si>
    <t>Note – having more animals on this pathway than this number will drive up average LOS.</t>
  </si>
  <si>
    <t>Current daily staffing available for                                  (specific activity)</t>
  </si>
  <si>
    <t>Minutes per day available for this activity</t>
  </si>
  <si>
    <t>Time needed to perform this activity</t>
  </si>
  <si>
    <t>Attitional Activity Calcuation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</si>
</sst>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b/>
      <i/>
      <sz val="1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sz val="11"/>
      <color rgb="FFFF0000"/>
      <name val="Calibri"/>
      <family val="2"/>
      <scheme val="minor"/>
    </font>
    <font>
      <b/>
      <sz val="14"/>
      <name val="Calibri"/>
      <family val="2"/>
      <scheme val="minor"/>
    </font>
    <font>
      <b/>
      <sz val="1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0" fillId="0" borderId="0" xfId="0" applyProtection="1">
      <protection locked="0"/>
    </xf>
    <xf numFmtId="0" fontId="0" fillId="2" borderId="5" xfId="0" applyFill="1" applyBorder="1" applyProtection="1">
      <protection locked="0"/>
    </xf>
    <xf numFmtId="0" fontId="0" fillId="2" borderId="3" xfId="0" applyFill="1" applyBorder="1" applyProtection="1">
      <protection locked="0"/>
    </xf>
    <xf numFmtId="0" fontId="0" fillId="2" borderId="6" xfId="0" applyFill="1" applyBorder="1" applyProtection="1">
      <protection locked="0"/>
    </xf>
    <xf numFmtId="0" fontId="0" fillId="2" borderId="1" xfId="0" applyFill="1" applyBorder="1" applyProtection="1">
      <protection locked="0"/>
    </xf>
    <xf numFmtId="0" fontId="0" fillId="2" borderId="10" xfId="0" applyFill="1" applyBorder="1" applyProtection="1">
      <protection locked="0"/>
    </xf>
    <xf numFmtId="0" fontId="0" fillId="2" borderId="8" xfId="0" applyFill="1" applyBorder="1" applyProtection="1">
      <protection locked="0"/>
    </xf>
    <xf numFmtId="0" fontId="0" fillId="2" borderId="11" xfId="0" applyFill="1" applyBorder="1" applyProtection="1">
      <protection locked="0"/>
    </xf>
    <xf numFmtId="0" fontId="0" fillId="4" borderId="0" xfId="0" applyFill="1"/>
    <xf numFmtId="0" fontId="0" fillId="0" borderId="0" xfId="0" applyProtection="1"/>
    <xf numFmtId="0" fontId="0" fillId="2" borderId="0" xfId="0" applyFill="1" applyProtection="1"/>
    <xf numFmtId="0" fontId="0" fillId="3" borderId="15" xfId="0" applyFill="1" applyBorder="1" applyProtection="1"/>
    <xf numFmtId="0" fontId="0" fillId="3" borderId="17" xfId="0" applyFill="1" applyBorder="1" applyProtection="1"/>
    <xf numFmtId="0" fontId="8" fillId="0" borderId="0" xfId="0" applyFont="1" applyProtection="1"/>
    <xf numFmtId="0" fontId="1" fillId="0" borderId="0" xfId="0" applyFont="1" applyProtection="1"/>
    <xf numFmtId="0" fontId="0" fillId="0" borderId="4" xfId="0" applyBorder="1" applyProtection="1"/>
    <xf numFmtId="0" fontId="0" fillId="0" borderId="3" xfId="0" applyBorder="1" applyProtection="1"/>
    <xf numFmtId="0" fontId="0" fillId="0" borderId="1" xfId="0" applyBorder="1" applyProtection="1"/>
    <xf numFmtId="0" fontId="0" fillId="0" borderId="9" xfId="0" applyBorder="1" applyProtection="1"/>
    <xf numFmtId="0" fontId="0" fillId="0" borderId="8" xfId="0" applyBorder="1" applyProtection="1"/>
    <xf numFmtId="0" fontId="2" fillId="3" borderId="17" xfId="0" applyFont="1" applyFill="1" applyBorder="1" applyProtection="1"/>
    <xf numFmtId="0" fontId="0" fillId="0" borderId="0" xfId="0" applyFill="1" applyProtection="1"/>
    <xf numFmtId="0" fontId="0" fillId="3" borderId="18" xfId="0" applyFill="1" applyBorder="1" applyProtection="1"/>
    <xf numFmtId="0" fontId="0" fillId="3" borderId="20" xfId="0" applyFill="1" applyBorder="1" applyProtection="1"/>
    <xf numFmtId="1" fontId="0" fillId="0" borderId="0" xfId="0" applyNumberFormat="1" applyProtection="1"/>
    <xf numFmtId="1" fontId="1" fillId="3" borderId="14" xfId="0" applyNumberFormat="1" applyFont="1" applyFill="1" applyBorder="1" applyProtection="1"/>
    <xf numFmtId="0" fontId="1" fillId="4" borderId="0" xfId="0" applyFont="1" applyFill="1" applyProtection="1"/>
    <xf numFmtId="0" fontId="0" fillId="4" borderId="0" xfId="0" applyFill="1" applyProtection="1"/>
    <xf numFmtId="0" fontId="0" fillId="4" borderId="0" xfId="0" applyFill="1" applyAlignment="1" applyProtection="1">
      <alignment wrapText="1"/>
    </xf>
    <xf numFmtId="0" fontId="0" fillId="3" borderId="15" xfId="0" applyFill="1" applyBorder="1" applyAlignment="1" applyProtection="1">
      <alignment vertical="center" readingOrder="1"/>
    </xf>
    <xf numFmtId="164" fontId="1" fillId="3" borderId="16" xfId="0" applyNumberFormat="1" applyFont="1" applyFill="1" applyBorder="1" applyProtection="1"/>
    <xf numFmtId="164" fontId="11" fillId="3" borderId="16" xfId="0" applyNumberFormat="1" applyFont="1" applyFill="1" applyBorder="1" applyProtection="1"/>
    <xf numFmtId="0" fontId="1" fillId="0" borderId="0" xfId="0" applyFont="1" applyBorder="1" applyProtection="1"/>
    <xf numFmtId="0" fontId="1" fillId="3" borderId="16" xfId="0" applyFont="1" applyFill="1" applyBorder="1" applyProtection="1"/>
    <xf numFmtId="0" fontId="1" fillId="0" borderId="7" xfId="0" applyFont="1" applyBorder="1" applyProtection="1"/>
    <xf numFmtId="0" fontId="2" fillId="2" borderId="11" xfId="0" applyFont="1" applyFill="1" applyBorder="1" applyProtection="1">
      <protection locked="0"/>
    </xf>
    <xf numFmtId="0" fontId="1" fillId="3" borderId="19" xfId="0" applyFont="1" applyFill="1" applyBorder="1" applyProtection="1"/>
    <xf numFmtId="0" fontId="1" fillId="3" borderId="9" xfId="0" applyFont="1" applyFill="1" applyBorder="1" applyProtection="1"/>
    <xf numFmtId="164" fontId="1" fillId="0" borderId="0" xfId="0" applyNumberFormat="1" applyFont="1" applyProtection="1"/>
    <xf numFmtId="1" fontId="1" fillId="3" borderId="16" xfId="0" applyNumberFormat="1" applyFont="1" applyFill="1" applyBorder="1" applyProtection="1"/>
    <xf numFmtId="1" fontId="0" fillId="2" borderId="11" xfId="0" applyNumberFormat="1" applyFill="1" applyBorder="1" applyProtection="1">
      <protection locked="0"/>
    </xf>
    <xf numFmtId="0" fontId="0" fillId="0" borderId="0" xfId="0" applyAlignment="1" applyProtection="1">
      <alignment wrapText="1"/>
    </xf>
    <xf numFmtId="0" fontId="0" fillId="2" borderId="11" xfId="0" applyFont="1" applyFill="1" applyBorder="1" applyProtection="1">
      <protection locked="0"/>
    </xf>
    <xf numFmtId="2" fontId="0" fillId="0" borderId="0" xfId="0" applyNumberFormat="1" applyProtection="1"/>
    <xf numFmtId="1" fontId="1" fillId="3" borderId="13" xfId="0" applyNumberFormat="1" applyFont="1" applyFill="1" applyBorder="1" applyProtection="1"/>
    <xf numFmtId="1" fontId="0" fillId="2" borderId="11" xfId="0" applyNumberFormat="1" applyFont="1" applyFill="1" applyBorder="1" applyProtection="1">
      <protection locked="0"/>
    </xf>
    <xf numFmtId="0" fontId="8" fillId="0" borderId="0" xfId="0" applyFont="1"/>
    <xf numFmtId="0" fontId="0" fillId="3" borderId="0" xfId="0" applyFill="1" applyBorder="1" applyProtection="1"/>
    <xf numFmtId="0" fontId="1" fillId="3" borderId="3" xfId="0" applyFont="1" applyFill="1" applyBorder="1" applyProtection="1"/>
    <xf numFmtId="2" fontId="0" fillId="0" borderId="3" xfId="0" applyNumberFormat="1" applyBorder="1" applyProtection="1"/>
    <xf numFmtId="2" fontId="0" fillId="0" borderId="1" xfId="0" applyNumberFormat="1" applyBorder="1" applyProtection="1"/>
    <xf numFmtId="2" fontId="0" fillId="0" borderId="8" xfId="0" applyNumberFormat="1" applyBorder="1" applyProtection="1"/>
    <xf numFmtId="1" fontId="0" fillId="0" borderId="3" xfId="0" applyNumberFormat="1" applyBorder="1" applyProtection="1"/>
    <xf numFmtId="1" fontId="0" fillId="0" borderId="1" xfId="0" applyNumberFormat="1" applyBorder="1" applyProtection="1"/>
    <xf numFmtId="1" fontId="0" fillId="0" borderId="8" xfId="0" applyNumberFormat="1" applyBorder="1" applyProtection="1"/>
    <xf numFmtId="0" fontId="8" fillId="0" borderId="0" xfId="0" applyFont="1" applyProtection="1">
      <protection locked="0"/>
    </xf>
    <xf numFmtId="0" fontId="0" fillId="2" borderId="0" xfId="0" applyFill="1" applyProtection="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horizontal="left"/>
      <protection locked="0"/>
    </xf>
    <xf numFmtId="0" fontId="0" fillId="0" borderId="2" xfId="0" applyBorder="1" applyProtection="1">
      <protection locked="0"/>
    </xf>
    <xf numFmtId="0" fontId="6" fillId="0" borderId="0" xfId="0" applyFont="1" applyProtection="1">
      <protection locked="0"/>
    </xf>
    <xf numFmtId="0" fontId="0" fillId="0" borderId="4" xfId="0" applyBorder="1" applyProtection="1">
      <protection locked="0"/>
    </xf>
    <xf numFmtId="0" fontId="2" fillId="0" borderId="0" xfId="0" applyFont="1" applyAlignment="1" applyProtection="1">
      <alignment horizontal="left" vertical="center"/>
      <protection locked="0"/>
    </xf>
    <xf numFmtId="0" fontId="0" fillId="0" borderId="0" xfId="0" applyAlignment="1" applyProtection="1">
      <alignment vertical="center" readingOrder="1"/>
      <protection locked="0"/>
    </xf>
    <xf numFmtId="0" fontId="3" fillId="0" borderId="0" xfId="0" applyFont="1" applyAlignment="1" applyProtection="1">
      <alignment horizontal="left" vertical="center"/>
      <protection locked="0"/>
    </xf>
    <xf numFmtId="0" fontId="2" fillId="0" borderId="0" xfId="0" applyFont="1" applyProtection="1">
      <protection locked="0"/>
    </xf>
    <xf numFmtId="0" fontId="4" fillId="0" borderId="0" xfId="0" applyFont="1" applyAlignment="1" applyProtection="1">
      <alignment horizontal="left" vertical="center"/>
      <protection locked="0"/>
    </xf>
    <xf numFmtId="0" fontId="0" fillId="0" borderId="9" xfId="0" applyBorder="1" applyProtection="1">
      <protection locked="0"/>
    </xf>
    <xf numFmtId="0" fontId="1" fillId="0" borderId="0" xfId="0" applyFont="1" applyFill="1" applyBorder="1" applyProtection="1">
      <protection locked="0"/>
    </xf>
    <xf numFmtId="0" fontId="1" fillId="3" borderId="12" xfId="0" applyFont="1" applyFill="1" applyBorder="1" applyAlignment="1" applyProtection="1">
      <alignment horizontal="right"/>
      <protection locked="0"/>
    </xf>
    <xf numFmtId="0" fontId="2" fillId="0" borderId="0" xfId="0" applyFont="1" applyAlignment="1" applyProtection="1">
      <alignment horizontal="right" vertical="center"/>
      <protection locked="0"/>
    </xf>
    <xf numFmtId="0" fontId="0" fillId="0" borderId="0" xfId="0" applyAlignment="1" applyProtection="1">
      <alignment horizontal="right"/>
      <protection locked="0"/>
    </xf>
    <xf numFmtId="0" fontId="0" fillId="4" borderId="0" xfId="0" applyFill="1" applyProtection="1">
      <protection locked="0"/>
    </xf>
    <xf numFmtId="0" fontId="12" fillId="0" borderId="0" xfId="0" applyFont="1" applyProtection="1">
      <protection locked="0"/>
    </xf>
    <xf numFmtId="0" fontId="9" fillId="0" borderId="0" xfId="0" applyFont="1" applyProtection="1">
      <protection locked="0"/>
    </xf>
    <xf numFmtId="0" fontId="1" fillId="0" borderId="0" xfId="0" applyFont="1" applyProtection="1">
      <protection locked="0"/>
    </xf>
    <xf numFmtId="0" fontId="0" fillId="0" borderId="0" xfId="0" applyBorder="1" applyAlignment="1" applyProtection="1">
      <alignment vertical="center" readingOrder="1"/>
      <protection locked="0"/>
    </xf>
    <xf numFmtId="0" fontId="2" fillId="0" borderId="0" xfId="0" applyFont="1" applyBorder="1" applyProtection="1">
      <protection locked="0"/>
    </xf>
    <xf numFmtId="0" fontId="0" fillId="0" borderId="0" xfId="0" applyBorder="1" applyProtection="1">
      <protection locked="0"/>
    </xf>
    <xf numFmtId="0" fontId="0" fillId="3" borderId="15" xfId="0" applyFill="1" applyBorder="1" applyAlignment="1" applyProtection="1">
      <alignment vertical="center" readingOrder="1"/>
      <protection locked="0"/>
    </xf>
    <xf numFmtId="0" fontId="0" fillId="3" borderId="15" xfId="0" applyFill="1" applyBorder="1" applyProtection="1">
      <protection locked="0"/>
    </xf>
    <xf numFmtId="0" fontId="6" fillId="0" borderId="0" xfId="0" applyFont="1" applyFill="1" applyBorder="1" applyProtection="1">
      <protection locked="0"/>
    </xf>
    <xf numFmtId="0" fontId="4" fillId="0" borderId="0" xfId="0" applyFont="1" applyProtection="1">
      <protection locked="0"/>
    </xf>
    <xf numFmtId="0" fontId="0" fillId="0" borderId="7" xfId="0" applyBorder="1" applyAlignment="1" applyProtection="1">
      <alignment vertical="center" readingOrder="1"/>
      <protection locked="0"/>
    </xf>
    <xf numFmtId="0" fontId="0" fillId="0" borderId="7" xfId="0" applyBorder="1" applyProtection="1">
      <protection locked="0"/>
    </xf>
    <xf numFmtId="0" fontId="0" fillId="0" borderId="0" xfId="0" applyFill="1" applyProtection="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5" xfId="0" applyBorder="1" applyAlignment="1" applyProtection="1">
      <alignment vertical="top" wrapText="1"/>
      <protection locked="0"/>
    </xf>
    <xf numFmtId="0" fontId="7" fillId="0" borderId="0" xfId="0" applyFont="1" applyProtection="1">
      <protection locked="0"/>
    </xf>
    <xf numFmtId="0" fontId="0" fillId="0" borderId="2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Border="1" applyAlignment="1" applyProtection="1">
      <alignment wrapText="1"/>
      <protection locked="0"/>
    </xf>
    <xf numFmtId="0" fontId="0" fillId="0" borderId="2" xfId="0" applyBorder="1" applyAlignment="1" applyProtection="1">
      <alignment wrapText="1"/>
      <protection locked="0"/>
    </xf>
    <xf numFmtId="0" fontId="0" fillId="0" borderId="0" xfId="0" applyAlignment="1" applyProtection="1">
      <alignment vertical="top" wrapText="1"/>
      <protection locked="0"/>
    </xf>
    <xf numFmtId="0" fontId="1" fillId="0" borderId="0" xfId="0" applyFont="1" applyAlignment="1" applyProtection="1">
      <alignment horizontal="center" wrapText="1"/>
      <protection locked="0"/>
    </xf>
    <xf numFmtId="1" fontId="0" fillId="0" borderId="1" xfId="0" applyNumberFormat="1" applyBorder="1" applyAlignment="1" applyProtection="1">
      <alignment horizontal="center"/>
    </xf>
    <xf numFmtId="0" fontId="0" fillId="0" borderId="1" xfId="0"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6007-894D-4990-ADBC-6E8397EADE7A}">
  <dimension ref="A1:O47"/>
  <sheetViews>
    <sheetView zoomScaleNormal="100" workbookViewId="0">
      <selection activeCell="B43" sqref="B43"/>
    </sheetView>
  </sheetViews>
  <sheetFormatPr defaultRowHeight="14.5" x14ac:dyDescent="0.35"/>
  <cols>
    <col min="1" max="1" width="34.26953125" customWidth="1"/>
    <col min="2" max="2" width="11.36328125" bestFit="1" customWidth="1"/>
    <col min="3" max="3" width="11.36328125" customWidth="1"/>
    <col min="4" max="4" width="17.7265625" customWidth="1"/>
    <col min="6" max="6" width="31.7265625" customWidth="1"/>
    <col min="7" max="7" width="35.08984375" customWidth="1"/>
    <col min="8" max="8" width="8.26953125" customWidth="1"/>
    <col min="9" max="9" width="11.36328125" customWidth="1"/>
    <col min="14" max="14" width="11.7265625" customWidth="1"/>
    <col min="15" max="15" width="16.26953125" customWidth="1"/>
  </cols>
  <sheetData>
    <row r="1" spans="1:15" ht="18.5" x14ac:dyDescent="0.45">
      <c r="A1" s="57" t="s">
        <v>0</v>
      </c>
      <c r="B1" s="2"/>
      <c r="C1" s="2"/>
      <c r="D1" s="2"/>
      <c r="E1" s="2"/>
      <c r="F1" s="2"/>
      <c r="G1" s="2"/>
      <c r="H1" s="2"/>
      <c r="I1" s="2"/>
      <c r="J1" s="2"/>
      <c r="K1" s="2"/>
      <c r="L1" s="2"/>
      <c r="M1" s="2"/>
      <c r="N1" s="2"/>
      <c r="O1" s="2"/>
    </row>
    <row r="2" spans="1:15" ht="15" thickBot="1" x14ac:dyDescent="0.4">
      <c r="A2" s="58" t="s">
        <v>77</v>
      </c>
      <c r="B2" s="2"/>
      <c r="C2" s="2"/>
      <c r="D2" s="2"/>
      <c r="E2" s="2"/>
      <c r="F2" s="2"/>
      <c r="G2" s="59" t="s">
        <v>102</v>
      </c>
      <c r="H2" s="60"/>
      <c r="I2" s="61">
        <v>2022</v>
      </c>
      <c r="J2" s="62" t="s">
        <v>26</v>
      </c>
      <c r="K2" s="62" t="s">
        <v>27</v>
      </c>
      <c r="L2" s="62" t="s">
        <v>28</v>
      </c>
      <c r="M2" s="62" t="s">
        <v>10</v>
      </c>
      <c r="N2" s="62" t="s">
        <v>11</v>
      </c>
      <c r="O2" s="62" t="s">
        <v>30</v>
      </c>
    </row>
    <row r="3" spans="1:15" x14ac:dyDescent="0.35">
      <c r="A3" s="63" t="s">
        <v>5</v>
      </c>
      <c r="B3" s="2"/>
      <c r="C3" s="2"/>
      <c r="D3" s="2"/>
      <c r="E3" s="2"/>
      <c r="F3" s="2"/>
      <c r="G3" s="59"/>
      <c r="H3" s="60"/>
      <c r="I3" s="17" t="s">
        <v>14</v>
      </c>
      <c r="J3" s="3"/>
      <c r="K3" s="4"/>
      <c r="L3" s="54">
        <f>J3+K3</f>
        <v>0</v>
      </c>
      <c r="M3" s="54">
        <f>L3/31</f>
        <v>0</v>
      </c>
      <c r="N3" s="4"/>
      <c r="O3" s="54">
        <f>M3*N3</f>
        <v>0</v>
      </c>
    </row>
    <row r="4" spans="1:15" x14ac:dyDescent="0.35">
      <c r="A4" s="65" t="s">
        <v>108</v>
      </c>
      <c r="B4" s="2"/>
      <c r="C4" s="2"/>
      <c r="D4" s="2"/>
      <c r="E4" s="2"/>
      <c r="F4" s="2"/>
      <c r="G4" s="59"/>
      <c r="H4" s="60"/>
      <c r="I4" s="17" t="s">
        <v>15</v>
      </c>
      <c r="J4" s="5"/>
      <c r="K4" s="6"/>
      <c r="L4" s="55">
        <f t="shared" ref="L4:L14" si="0">J4+K4</f>
        <v>0</v>
      </c>
      <c r="M4" s="55">
        <f>L4/28</f>
        <v>0</v>
      </c>
      <c r="N4" s="4"/>
      <c r="O4" s="55">
        <f t="shared" ref="O4:O14" si="1">M4*N4</f>
        <v>0</v>
      </c>
    </row>
    <row r="5" spans="1:15" x14ac:dyDescent="0.35">
      <c r="A5" s="66"/>
      <c r="B5" s="2"/>
      <c r="C5" s="2"/>
      <c r="D5" s="2"/>
      <c r="E5" s="2"/>
      <c r="F5" s="2"/>
      <c r="G5" s="59"/>
      <c r="H5" s="60"/>
      <c r="I5" s="17" t="s">
        <v>16</v>
      </c>
      <c r="J5" s="5"/>
      <c r="K5" s="6"/>
      <c r="L5" s="55">
        <f t="shared" si="0"/>
        <v>0</v>
      </c>
      <c r="M5" s="55">
        <f>L6/31</f>
        <v>0</v>
      </c>
      <c r="N5" s="4"/>
      <c r="O5" s="55">
        <f t="shared" si="1"/>
        <v>0</v>
      </c>
    </row>
    <row r="6" spans="1:15" x14ac:dyDescent="0.35">
      <c r="A6" s="67" t="s">
        <v>85</v>
      </c>
      <c r="B6" s="2"/>
      <c r="C6" s="2"/>
      <c r="D6" s="2"/>
      <c r="E6" s="2"/>
      <c r="F6" s="2"/>
      <c r="G6" s="59"/>
      <c r="H6" s="60"/>
      <c r="I6" s="17" t="s">
        <v>17</v>
      </c>
      <c r="J6" s="5"/>
      <c r="K6" s="6"/>
      <c r="L6" s="55">
        <f t="shared" si="0"/>
        <v>0</v>
      </c>
      <c r="M6" s="55">
        <f>L6/30</f>
        <v>0</v>
      </c>
      <c r="N6" s="4"/>
      <c r="O6" s="55">
        <f t="shared" si="1"/>
        <v>0</v>
      </c>
    </row>
    <row r="7" spans="1:15" ht="15" thickBot="1" x14ac:dyDescent="0.4">
      <c r="A7" s="66"/>
      <c r="B7" s="2"/>
      <c r="C7" s="2"/>
      <c r="D7" s="2"/>
      <c r="E7" s="2"/>
      <c r="F7" s="2"/>
      <c r="G7" s="59"/>
      <c r="H7" s="60"/>
      <c r="I7" s="17" t="s">
        <v>18</v>
      </c>
      <c r="J7" s="5"/>
      <c r="K7" s="6"/>
      <c r="L7" s="55">
        <f t="shared" si="0"/>
        <v>0</v>
      </c>
      <c r="M7" s="55">
        <f>L7/31</f>
        <v>0</v>
      </c>
      <c r="N7" s="4"/>
      <c r="O7" s="55">
        <f t="shared" si="1"/>
        <v>0</v>
      </c>
    </row>
    <row r="8" spans="1:15" ht="15" thickBot="1" x14ac:dyDescent="0.4">
      <c r="A8" s="65" t="s">
        <v>2</v>
      </c>
      <c r="B8" s="9"/>
      <c r="C8" s="68" t="s">
        <v>109</v>
      </c>
      <c r="D8" s="2"/>
      <c r="E8" s="2"/>
      <c r="F8" s="2"/>
      <c r="G8" s="59"/>
      <c r="H8" s="60"/>
      <c r="I8" s="17" t="s">
        <v>19</v>
      </c>
      <c r="J8" s="5"/>
      <c r="K8" s="6"/>
      <c r="L8" s="55">
        <f t="shared" si="0"/>
        <v>0</v>
      </c>
      <c r="M8" s="55">
        <f>L8/30</f>
        <v>0</v>
      </c>
      <c r="N8" s="4"/>
      <c r="O8" s="55">
        <f t="shared" si="1"/>
        <v>0</v>
      </c>
    </row>
    <row r="9" spans="1:15" ht="15" thickBot="1" x14ac:dyDescent="0.4">
      <c r="A9" s="66"/>
      <c r="B9" s="2"/>
      <c r="C9" s="2"/>
      <c r="D9" s="2"/>
      <c r="E9" s="2"/>
      <c r="F9" s="2"/>
      <c r="G9" s="2"/>
      <c r="H9" s="2"/>
      <c r="I9" s="17" t="s">
        <v>20</v>
      </c>
      <c r="J9" s="5"/>
      <c r="K9" s="6"/>
      <c r="L9" s="55">
        <f t="shared" si="0"/>
        <v>0</v>
      </c>
      <c r="M9" s="55">
        <f>L9/31</f>
        <v>0</v>
      </c>
      <c r="N9" s="4"/>
      <c r="O9" s="55">
        <f t="shared" si="1"/>
        <v>0</v>
      </c>
    </row>
    <row r="10" spans="1:15" ht="15" thickBot="1" x14ac:dyDescent="0.4">
      <c r="A10" s="65" t="s">
        <v>3</v>
      </c>
      <c r="B10" s="9"/>
      <c r="C10" s="68" t="s">
        <v>86</v>
      </c>
      <c r="D10" s="2"/>
      <c r="E10" s="2"/>
      <c r="F10" s="2"/>
      <c r="G10" s="2"/>
      <c r="H10" s="2"/>
      <c r="I10" s="17" t="s">
        <v>21</v>
      </c>
      <c r="J10" s="5"/>
      <c r="K10" s="6"/>
      <c r="L10" s="55">
        <f t="shared" si="0"/>
        <v>0</v>
      </c>
      <c r="M10" s="55">
        <f>L10/31</f>
        <v>0</v>
      </c>
      <c r="N10" s="4"/>
      <c r="O10" s="55">
        <f t="shared" si="1"/>
        <v>0</v>
      </c>
    </row>
    <row r="11" spans="1:15" x14ac:dyDescent="0.35">
      <c r="A11" s="66"/>
      <c r="B11" s="2"/>
      <c r="C11" s="2"/>
      <c r="D11" s="2"/>
      <c r="E11" s="2"/>
      <c r="F11" s="2"/>
      <c r="G11" s="2"/>
      <c r="H11" s="2"/>
      <c r="I11" s="17" t="s">
        <v>22</v>
      </c>
      <c r="J11" s="5"/>
      <c r="K11" s="6"/>
      <c r="L11" s="55">
        <f t="shared" si="0"/>
        <v>0</v>
      </c>
      <c r="M11" s="55">
        <f>L11/30</f>
        <v>0</v>
      </c>
      <c r="N11" s="4"/>
      <c r="O11" s="55">
        <f t="shared" si="1"/>
        <v>0</v>
      </c>
    </row>
    <row r="12" spans="1:15" x14ac:dyDescent="0.35">
      <c r="A12" s="69" t="s">
        <v>29</v>
      </c>
      <c r="B12" s="2"/>
      <c r="C12" s="2"/>
      <c r="D12" s="2"/>
      <c r="E12" s="2"/>
      <c r="F12" s="2"/>
      <c r="G12" s="2"/>
      <c r="H12" s="2"/>
      <c r="I12" s="17" t="s">
        <v>23</v>
      </c>
      <c r="J12" s="5"/>
      <c r="K12" s="6"/>
      <c r="L12" s="55">
        <f t="shared" si="0"/>
        <v>0</v>
      </c>
      <c r="M12" s="55">
        <f>L12/31</f>
        <v>0</v>
      </c>
      <c r="N12" s="4"/>
      <c r="O12" s="55">
        <f t="shared" si="1"/>
        <v>0</v>
      </c>
    </row>
    <row r="13" spans="1:15" x14ac:dyDescent="0.35">
      <c r="A13" s="2"/>
      <c r="B13" s="2"/>
      <c r="C13" s="2"/>
      <c r="D13" s="2"/>
      <c r="E13" s="2"/>
      <c r="F13" s="2"/>
      <c r="G13" s="2"/>
      <c r="H13" s="2"/>
      <c r="I13" s="17" t="s">
        <v>24</v>
      </c>
      <c r="J13" s="5"/>
      <c r="K13" s="6"/>
      <c r="L13" s="55">
        <f t="shared" si="0"/>
        <v>0</v>
      </c>
      <c r="M13" s="55">
        <f>L13/30</f>
        <v>0</v>
      </c>
      <c r="N13" s="4"/>
      <c r="O13" s="55">
        <f t="shared" si="1"/>
        <v>0</v>
      </c>
    </row>
    <row r="14" spans="1:15" ht="15" thickBot="1" x14ac:dyDescent="0.4">
      <c r="A14" s="2" t="s">
        <v>6</v>
      </c>
      <c r="B14" s="26">
        <f>B8/30</f>
        <v>0</v>
      </c>
      <c r="C14" s="2"/>
      <c r="D14" s="2"/>
      <c r="E14" s="2"/>
      <c r="F14" s="2"/>
      <c r="G14" s="2"/>
      <c r="H14" s="2"/>
      <c r="I14" s="20" t="s">
        <v>25</v>
      </c>
      <c r="J14" s="7"/>
      <c r="K14" s="8"/>
      <c r="L14" s="56">
        <f t="shared" si="0"/>
        <v>0</v>
      </c>
      <c r="M14" s="56">
        <f>L14/31</f>
        <v>0</v>
      </c>
      <c r="N14" s="8"/>
      <c r="O14" s="56">
        <f t="shared" si="1"/>
        <v>0</v>
      </c>
    </row>
    <row r="15" spans="1:15" x14ac:dyDescent="0.35">
      <c r="A15" s="2" t="s">
        <v>7</v>
      </c>
      <c r="B15" s="26">
        <f>B10/30</f>
        <v>0</v>
      </c>
      <c r="C15" s="2"/>
      <c r="D15" s="2"/>
      <c r="E15" s="2"/>
      <c r="F15" s="2"/>
      <c r="G15" s="2"/>
      <c r="H15" s="2"/>
      <c r="I15" s="71" t="s">
        <v>74</v>
      </c>
      <c r="J15" s="11" t="e">
        <f>AVERAGE(J3:J14)</f>
        <v>#DIV/0!</v>
      </c>
      <c r="K15" s="11" t="e">
        <f>AVERAGE(K3:K14)</f>
        <v>#DIV/0!</v>
      </c>
      <c r="L15" s="26">
        <f t="shared" ref="L15:M15" si="2">AVERAGE(L3:L14)</f>
        <v>0</v>
      </c>
      <c r="M15" s="26">
        <f t="shared" si="2"/>
        <v>0</v>
      </c>
      <c r="N15" s="2"/>
      <c r="O15" s="26">
        <f t="shared" ref="O15" si="3">AVERAGE(O3:O14)</f>
        <v>0</v>
      </c>
    </row>
    <row r="16" spans="1:15" ht="15" thickBot="1" x14ac:dyDescent="0.4">
      <c r="A16" s="2"/>
      <c r="B16" s="2"/>
      <c r="C16" s="2"/>
      <c r="D16" s="2"/>
      <c r="E16" s="2"/>
      <c r="F16" s="2"/>
      <c r="G16" s="2"/>
      <c r="H16" s="2"/>
      <c r="I16" s="71" t="s">
        <v>75</v>
      </c>
      <c r="J16" s="11">
        <f>MAX(J3:J14)</f>
        <v>0</v>
      </c>
      <c r="K16" s="11">
        <f>MAX(K3:K14)</f>
        <v>0</v>
      </c>
      <c r="L16" s="26">
        <f t="shared" ref="L16:O16" si="4">MAX(L3:L14)</f>
        <v>0</v>
      </c>
      <c r="M16" s="26">
        <f t="shared" si="4"/>
        <v>0</v>
      </c>
      <c r="N16" s="2"/>
      <c r="O16" s="26">
        <f t="shared" si="4"/>
        <v>0</v>
      </c>
    </row>
    <row r="17" spans="1:15" ht="15" thickBot="1" x14ac:dyDescent="0.4">
      <c r="A17" s="65" t="s">
        <v>100</v>
      </c>
      <c r="B17" s="9">
        <v>10</v>
      </c>
      <c r="C17" s="2"/>
      <c r="D17" s="2"/>
      <c r="E17" s="2"/>
      <c r="F17" s="2"/>
      <c r="G17" s="2"/>
      <c r="H17" s="2"/>
      <c r="I17" s="2"/>
      <c r="J17" s="2"/>
      <c r="K17" s="2"/>
      <c r="L17" s="2"/>
      <c r="M17" s="2"/>
      <c r="N17" s="2"/>
      <c r="O17" s="2"/>
    </row>
    <row r="18" spans="1:15" x14ac:dyDescent="0.35">
      <c r="A18" s="66"/>
      <c r="B18" s="2"/>
      <c r="C18" s="2"/>
      <c r="D18" s="2"/>
      <c r="E18" s="2"/>
      <c r="F18" s="2"/>
      <c r="G18" s="2"/>
      <c r="H18" s="2"/>
      <c r="I18" s="2"/>
      <c r="J18" s="2"/>
      <c r="K18" s="2"/>
      <c r="L18" s="2"/>
      <c r="M18" s="2"/>
      <c r="N18" s="2"/>
      <c r="O18" s="2"/>
    </row>
    <row r="19" spans="1:15" ht="15" thickBot="1" x14ac:dyDescent="0.4">
      <c r="A19" s="69" t="s">
        <v>101</v>
      </c>
      <c r="B19" s="2"/>
      <c r="C19" s="2"/>
      <c r="D19" s="2"/>
      <c r="E19" s="2"/>
      <c r="F19" s="2"/>
      <c r="G19" s="2"/>
      <c r="H19" s="2"/>
      <c r="I19" s="2"/>
      <c r="J19" s="2"/>
      <c r="K19" s="2"/>
      <c r="L19" s="2"/>
      <c r="M19" s="2"/>
      <c r="N19" s="2"/>
      <c r="O19" s="2"/>
    </row>
    <row r="20" spans="1:15" x14ac:dyDescent="0.35">
      <c r="A20" s="66"/>
      <c r="B20" s="2" t="s">
        <v>10</v>
      </c>
      <c r="C20" s="2" t="s">
        <v>11</v>
      </c>
      <c r="D20" s="72" t="s">
        <v>12</v>
      </c>
      <c r="E20" s="2"/>
      <c r="F20" s="2"/>
      <c r="G20" s="2"/>
      <c r="H20" s="2"/>
      <c r="I20" s="2"/>
      <c r="J20" s="2"/>
      <c r="K20" s="2"/>
      <c r="L20" s="2"/>
      <c r="M20" s="2"/>
      <c r="N20" s="2"/>
      <c r="O20" s="2"/>
    </row>
    <row r="21" spans="1:15" x14ac:dyDescent="0.35">
      <c r="A21" s="73" t="s">
        <v>8</v>
      </c>
      <c r="B21" s="26">
        <f>B14</f>
        <v>0</v>
      </c>
      <c r="C21" s="11">
        <f>B17</f>
        <v>10</v>
      </c>
      <c r="D21" s="46">
        <f>B21*C21</f>
        <v>0</v>
      </c>
      <c r="E21" s="2"/>
      <c r="F21" s="2"/>
      <c r="G21" s="2"/>
      <c r="H21" s="2"/>
      <c r="I21" s="2"/>
      <c r="J21" s="2"/>
      <c r="K21" s="2"/>
      <c r="L21" s="2"/>
      <c r="M21" s="2"/>
      <c r="N21" s="2"/>
      <c r="O21" s="2"/>
    </row>
    <row r="22" spans="1:15" ht="15" thickBot="1" x14ac:dyDescent="0.4">
      <c r="A22" s="74" t="s">
        <v>9</v>
      </c>
      <c r="B22" s="26">
        <f>B15</f>
        <v>0</v>
      </c>
      <c r="C22" s="26">
        <f>B17</f>
        <v>10</v>
      </c>
      <c r="D22" s="27">
        <f>B22*C22</f>
        <v>0</v>
      </c>
      <c r="E22" s="2"/>
      <c r="F22" s="2"/>
      <c r="G22" s="2"/>
      <c r="H22" s="2"/>
      <c r="I22" s="2"/>
      <c r="J22" s="2"/>
      <c r="K22" s="2"/>
      <c r="L22" s="2"/>
      <c r="M22" s="2"/>
      <c r="N22" s="2"/>
      <c r="O22" s="2"/>
    </row>
    <row r="23" spans="1:15" x14ac:dyDescent="0.35">
      <c r="A23" s="2"/>
      <c r="B23" s="2"/>
      <c r="C23" s="2"/>
      <c r="D23" s="2"/>
      <c r="E23" s="2"/>
      <c r="F23" s="2"/>
      <c r="G23" s="2"/>
      <c r="H23" s="2"/>
      <c r="I23" s="2"/>
      <c r="J23" s="2"/>
      <c r="K23" s="2"/>
      <c r="L23" s="2"/>
      <c r="M23" s="2"/>
      <c r="N23" s="2"/>
      <c r="O23" s="2"/>
    </row>
    <row r="24" spans="1:15" x14ac:dyDescent="0.35">
      <c r="A24" s="2"/>
      <c r="B24" s="2"/>
      <c r="C24" s="2"/>
      <c r="D24" s="2"/>
      <c r="E24" s="2"/>
      <c r="F24" s="2"/>
      <c r="G24" s="2"/>
      <c r="H24" s="2"/>
      <c r="I24" s="2"/>
      <c r="J24" s="2"/>
      <c r="K24" s="2"/>
      <c r="L24" s="2"/>
      <c r="M24" s="2"/>
      <c r="N24" s="2"/>
      <c r="O24" s="2"/>
    </row>
    <row r="25" spans="1:15" x14ac:dyDescent="0.35">
      <c r="A25" s="63" t="s">
        <v>13</v>
      </c>
      <c r="B25" s="2"/>
      <c r="C25" s="2"/>
      <c r="D25" s="2"/>
      <c r="E25" s="2"/>
      <c r="F25" s="2"/>
      <c r="G25" s="2"/>
      <c r="H25" s="2"/>
      <c r="I25" s="2"/>
      <c r="J25" s="2"/>
      <c r="K25" s="2"/>
      <c r="L25" s="2"/>
      <c r="M25" s="2"/>
      <c r="N25" s="2"/>
      <c r="O25" s="2"/>
    </row>
    <row r="26" spans="1:15" ht="15" thickBot="1" x14ac:dyDescent="0.4">
      <c r="A26" s="65" t="s">
        <v>76</v>
      </c>
      <c r="B26" s="2"/>
      <c r="C26" s="2"/>
      <c r="D26" s="2"/>
      <c r="E26" s="2"/>
      <c r="F26" s="2"/>
      <c r="G26" s="2"/>
      <c r="H26" s="2"/>
      <c r="I26" s="61">
        <v>2022</v>
      </c>
      <c r="J26" s="62" t="s">
        <v>71</v>
      </c>
      <c r="K26" s="62" t="s">
        <v>27</v>
      </c>
      <c r="L26" s="62" t="s">
        <v>28</v>
      </c>
      <c r="M26" s="62" t="s">
        <v>10</v>
      </c>
      <c r="N26" s="62" t="s">
        <v>11</v>
      </c>
      <c r="O26" s="62" t="s">
        <v>30</v>
      </c>
    </row>
    <row r="27" spans="1:15" x14ac:dyDescent="0.35">
      <c r="A27" s="66"/>
      <c r="B27" s="2"/>
      <c r="C27" s="2"/>
      <c r="D27" s="2"/>
      <c r="E27" s="2"/>
      <c r="F27" s="2"/>
      <c r="G27" s="2"/>
      <c r="H27" s="2"/>
      <c r="I27" s="17" t="s">
        <v>14</v>
      </c>
      <c r="J27" s="3"/>
      <c r="K27" s="4"/>
      <c r="L27" s="54">
        <f>J27+K27</f>
        <v>0</v>
      </c>
      <c r="M27" s="54">
        <f>L27/31</f>
        <v>0</v>
      </c>
      <c r="N27" s="4"/>
      <c r="O27" s="51">
        <f>M27*N27</f>
        <v>0</v>
      </c>
    </row>
    <row r="28" spans="1:15" x14ac:dyDescent="0.35">
      <c r="A28" s="67" t="s">
        <v>1</v>
      </c>
      <c r="B28" s="2"/>
      <c r="C28" s="2"/>
      <c r="D28" s="2"/>
      <c r="E28" s="2"/>
      <c r="F28" s="2"/>
      <c r="G28" s="11"/>
      <c r="H28" s="2"/>
      <c r="I28" s="17" t="s">
        <v>15</v>
      </c>
      <c r="J28" s="5"/>
      <c r="K28" s="6"/>
      <c r="L28" s="55">
        <f t="shared" ref="L28:L38" si="5">J28+K28</f>
        <v>0</v>
      </c>
      <c r="M28" s="55">
        <f>L28/28</f>
        <v>0</v>
      </c>
      <c r="N28" s="4"/>
      <c r="O28" s="52">
        <f t="shared" ref="O28:O38" si="6">M28*N28</f>
        <v>0</v>
      </c>
    </row>
    <row r="29" spans="1:15" ht="15" thickBot="1" x14ac:dyDescent="0.4">
      <c r="A29" s="66"/>
      <c r="B29" s="2"/>
      <c r="C29" s="2"/>
      <c r="D29" s="2"/>
      <c r="E29" s="2"/>
      <c r="F29" s="2"/>
      <c r="G29" s="2"/>
      <c r="H29" s="2"/>
      <c r="I29" s="17" t="s">
        <v>16</v>
      </c>
      <c r="J29" s="5"/>
      <c r="K29" s="6"/>
      <c r="L29" s="55">
        <f t="shared" si="5"/>
        <v>0</v>
      </c>
      <c r="M29" s="55">
        <f>L30/31</f>
        <v>0</v>
      </c>
      <c r="N29" s="4"/>
      <c r="O29" s="52">
        <f t="shared" si="6"/>
        <v>0</v>
      </c>
    </row>
    <row r="30" spans="1:15" ht="15" thickBot="1" x14ac:dyDescent="0.4">
      <c r="A30" s="65" t="s">
        <v>2</v>
      </c>
      <c r="B30" s="9"/>
      <c r="C30" s="68" t="s">
        <v>109</v>
      </c>
      <c r="D30" s="2"/>
      <c r="E30" s="2"/>
      <c r="F30" s="2"/>
      <c r="G30" s="2"/>
      <c r="H30" s="2"/>
      <c r="I30" s="17" t="s">
        <v>17</v>
      </c>
      <c r="J30" s="5"/>
      <c r="K30" s="6"/>
      <c r="L30" s="55">
        <f t="shared" si="5"/>
        <v>0</v>
      </c>
      <c r="M30" s="55">
        <f>L30/30</f>
        <v>0</v>
      </c>
      <c r="N30" s="4"/>
      <c r="O30" s="52">
        <f t="shared" si="6"/>
        <v>0</v>
      </c>
    </row>
    <row r="31" spans="1:15" ht="15" thickBot="1" x14ac:dyDescent="0.4">
      <c r="A31" s="66"/>
      <c r="B31" s="2"/>
      <c r="C31" s="2"/>
      <c r="D31" s="2"/>
      <c r="E31" s="2"/>
      <c r="F31" s="2"/>
      <c r="G31" s="2"/>
      <c r="H31" s="2"/>
      <c r="I31" s="17" t="s">
        <v>18</v>
      </c>
      <c r="J31" s="5"/>
      <c r="K31" s="6"/>
      <c r="L31" s="55">
        <f t="shared" si="5"/>
        <v>0</v>
      </c>
      <c r="M31" s="55">
        <f>L31/31</f>
        <v>0</v>
      </c>
      <c r="N31" s="4"/>
      <c r="O31" s="52">
        <f t="shared" si="6"/>
        <v>0</v>
      </c>
    </row>
    <row r="32" spans="1:15" ht="15" thickBot="1" x14ac:dyDescent="0.4">
      <c r="A32" s="65" t="s">
        <v>3</v>
      </c>
      <c r="B32" s="9"/>
      <c r="C32" s="68" t="s">
        <v>86</v>
      </c>
      <c r="D32" s="2"/>
      <c r="E32" s="2"/>
      <c r="F32" s="2"/>
      <c r="G32" s="2"/>
      <c r="H32" s="2"/>
      <c r="I32" s="17" t="s">
        <v>19</v>
      </c>
      <c r="J32" s="5"/>
      <c r="K32" s="6"/>
      <c r="L32" s="55">
        <f t="shared" si="5"/>
        <v>0</v>
      </c>
      <c r="M32" s="55">
        <f>L32/30</f>
        <v>0</v>
      </c>
      <c r="N32" s="4"/>
      <c r="O32" s="52">
        <f t="shared" si="6"/>
        <v>0</v>
      </c>
    </row>
    <row r="33" spans="1:15" x14ac:dyDescent="0.35">
      <c r="A33" s="66"/>
      <c r="B33" s="2"/>
      <c r="C33" s="2"/>
      <c r="D33" s="2"/>
      <c r="E33" s="2"/>
      <c r="F33" s="2"/>
      <c r="G33" s="2"/>
      <c r="H33" s="2"/>
      <c r="I33" s="17" t="s">
        <v>20</v>
      </c>
      <c r="J33" s="5"/>
      <c r="K33" s="6"/>
      <c r="L33" s="55">
        <f t="shared" si="5"/>
        <v>0</v>
      </c>
      <c r="M33" s="55">
        <f>L33/31</f>
        <v>0</v>
      </c>
      <c r="N33" s="4"/>
      <c r="O33" s="52">
        <f t="shared" si="6"/>
        <v>0</v>
      </c>
    </row>
    <row r="34" spans="1:15" x14ac:dyDescent="0.35">
      <c r="A34" s="69" t="s">
        <v>4</v>
      </c>
      <c r="B34" s="2"/>
      <c r="C34" s="2"/>
      <c r="D34" s="2"/>
      <c r="E34" s="2"/>
      <c r="F34" s="2"/>
      <c r="G34" s="2"/>
      <c r="H34" s="2"/>
      <c r="I34" s="17" t="s">
        <v>21</v>
      </c>
      <c r="J34" s="5"/>
      <c r="K34" s="6"/>
      <c r="L34" s="55">
        <f t="shared" si="5"/>
        <v>0</v>
      </c>
      <c r="M34" s="55">
        <f>L34/31</f>
        <v>0</v>
      </c>
      <c r="N34" s="4"/>
      <c r="O34" s="52">
        <f t="shared" si="6"/>
        <v>0</v>
      </c>
    </row>
    <row r="35" spans="1:15" x14ac:dyDescent="0.35">
      <c r="A35" s="2"/>
      <c r="B35" s="2"/>
      <c r="C35" s="2"/>
      <c r="D35" s="2"/>
      <c r="E35" s="2"/>
      <c r="F35" s="2"/>
      <c r="G35" s="2"/>
      <c r="H35" s="2"/>
      <c r="I35" s="17" t="s">
        <v>22</v>
      </c>
      <c r="J35" s="5"/>
      <c r="K35" s="6"/>
      <c r="L35" s="55">
        <f t="shared" si="5"/>
        <v>0</v>
      </c>
      <c r="M35" s="55">
        <f>L35/30</f>
        <v>0</v>
      </c>
      <c r="N35" s="4"/>
      <c r="O35" s="52">
        <f t="shared" si="6"/>
        <v>0</v>
      </c>
    </row>
    <row r="36" spans="1:15" x14ac:dyDescent="0.35">
      <c r="A36" s="2" t="s">
        <v>6</v>
      </c>
      <c r="B36" s="26">
        <f>B30/30</f>
        <v>0</v>
      </c>
      <c r="C36" s="2"/>
      <c r="D36" s="2"/>
      <c r="E36" s="2"/>
      <c r="F36" s="2"/>
      <c r="G36" s="2"/>
      <c r="H36" s="2"/>
      <c r="I36" s="17" t="s">
        <v>23</v>
      </c>
      <c r="J36" s="5"/>
      <c r="K36" s="6"/>
      <c r="L36" s="55">
        <f t="shared" si="5"/>
        <v>0</v>
      </c>
      <c r="M36" s="55">
        <f>L36/31</f>
        <v>0</v>
      </c>
      <c r="N36" s="4"/>
      <c r="O36" s="52">
        <f t="shared" si="6"/>
        <v>0</v>
      </c>
    </row>
    <row r="37" spans="1:15" x14ac:dyDescent="0.35">
      <c r="A37" s="2" t="s">
        <v>7</v>
      </c>
      <c r="B37" s="26">
        <f>B32/30</f>
        <v>0</v>
      </c>
      <c r="C37" s="2"/>
      <c r="D37" s="2"/>
      <c r="E37" s="2"/>
      <c r="F37" s="2"/>
      <c r="G37" s="2"/>
      <c r="H37" s="2"/>
      <c r="I37" s="17" t="s">
        <v>24</v>
      </c>
      <c r="J37" s="5"/>
      <c r="K37" s="6"/>
      <c r="L37" s="55">
        <f t="shared" si="5"/>
        <v>0</v>
      </c>
      <c r="M37" s="55">
        <f>L37/30</f>
        <v>0</v>
      </c>
      <c r="N37" s="4"/>
      <c r="O37" s="52">
        <f t="shared" si="6"/>
        <v>0</v>
      </c>
    </row>
    <row r="38" spans="1:15" ht="15" thickBot="1" x14ac:dyDescent="0.4">
      <c r="A38" s="2"/>
      <c r="B38" s="2"/>
      <c r="C38" s="2"/>
      <c r="D38" s="2"/>
      <c r="E38" s="2"/>
      <c r="F38" s="2"/>
      <c r="G38" s="2"/>
      <c r="H38" s="2"/>
      <c r="I38" s="20" t="s">
        <v>25</v>
      </c>
      <c r="J38" s="7"/>
      <c r="K38" s="8"/>
      <c r="L38" s="56">
        <f t="shared" si="5"/>
        <v>0</v>
      </c>
      <c r="M38" s="56">
        <f>L38/31</f>
        <v>0</v>
      </c>
      <c r="N38" s="8"/>
      <c r="O38" s="53">
        <f t="shared" si="6"/>
        <v>0</v>
      </c>
    </row>
    <row r="39" spans="1:15" ht="15" thickBot="1" x14ac:dyDescent="0.4">
      <c r="A39" s="65" t="s">
        <v>100</v>
      </c>
      <c r="B39" s="9">
        <v>10</v>
      </c>
      <c r="C39" s="2"/>
      <c r="D39" s="2"/>
      <c r="E39" s="2"/>
      <c r="F39" s="2"/>
      <c r="G39" s="2"/>
      <c r="H39" s="2"/>
      <c r="I39" s="71" t="s">
        <v>74</v>
      </c>
      <c r="J39" s="11" t="e">
        <f>AVERAGE(J27:J38)</f>
        <v>#DIV/0!</v>
      </c>
      <c r="K39" s="11" t="e">
        <f>AVERAGE(K27:K38)</f>
        <v>#DIV/0!</v>
      </c>
      <c r="L39" s="26">
        <f t="shared" ref="L39" si="7">AVERAGE(L27:L38)</f>
        <v>0</v>
      </c>
      <c r="M39" s="26">
        <f t="shared" ref="M39" si="8">AVERAGE(M27:M38)</f>
        <v>0</v>
      </c>
      <c r="N39" s="2"/>
      <c r="O39" s="45">
        <f t="shared" ref="O39" si="9">AVERAGE(O27:O38)</f>
        <v>0</v>
      </c>
    </row>
    <row r="40" spans="1:15" x14ac:dyDescent="0.35">
      <c r="A40" s="66"/>
      <c r="B40" s="2"/>
      <c r="C40" s="2"/>
      <c r="D40" s="2"/>
      <c r="E40" s="2"/>
      <c r="F40" s="2"/>
      <c r="G40" s="2"/>
      <c r="H40" s="2"/>
      <c r="I40" s="71" t="s">
        <v>75</v>
      </c>
      <c r="J40" s="11">
        <f>MAX(J27:J38)</f>
        <v>0</v>
      </c>
      <c r="K40" s="11">
        <f>MAX(K27:K38)</f>
        <v>0</v>
      </c>
      <c r="L40" s="26">
        <f t="shared" ref="L40:M40" si="10">MAX(L27:L38)</f>
        <v>0</v>
      </c>
      <c r="M40" s="26">
        <f t="shared" si="10"/>
        <v>0</v>
      </c>
      <c r="N40" s="2"/>
      <c r="O40" s="45">
        <f t="shared" ref="O40" si="11">MAX(O27:O38)</f>
        <v>0</v>
      </c>
    </row>
    <row r="41" spans="1:15" ht="15" thickBot="1" x14ac:dyDescent="0.4">
      <c r="A41" s="69" t="s">
        <v>101</v>
      </c>
      <c r="B41" s="2"/>
      <c r="C41" s="2"/>
      <c r="D41" s="2"/>
      <c r="E41" s="2"/>
      <c r="F41" s="2"/>
      <c r="G41" s="2"/>
      <c r="H41" s="2"/>
      <c r="I41" s="2"/>
      <c r="J41" s="2"/>
      <c r="K41" s="2"/>
      <c r="L41" s="2"/>
      <c r="M41" s="2"/>
      <c r="N41" s="2"/>
      <c r="O41" s="2"/>
    </row>
    <row r="42" spans="1:15" x14ac:dyDescent="0.35">
      <c r="A42" s="66"/>
      <c r="B42" s="2" t="s">
        <v>10</v>
      </c>
      <c r="C42" s="2" t="s">
        <v>11</v>
      </c>
      <c r="D42" s="72" t="s">
        <v>12</v>
      </c>
      <c r="E42" s="2"/>
      <c r="F42" s="2"/>
      <c r="G42" s="2"/>
      <c r="H42" s="2"/>
      <c r="I42" s="2"/>
      <c r="J42" s="2"/>
      <c r="K42" s="2"/>
      <c r="L42" s="2"/>
      <c r="M42" s="2"/>
      <c r="N42" s="2"/>
      <c r="O42" s="2"/>
    </row>
    <row r="43" spans="1:15" x14ac:dyDescent="0.35">
      <c r="A43" s="73" t="s">
        <v>8</v>
      </c>
      <c r="B43" s="11">
        <f>B36</f>
        <v>0</v>
      </c>
      <c r="C43" s="11">
        <f>B39</f>
        <v>10</v>
      </c>
      <c r="D43" s="46">
        <f>B43*C43</f>
        <v>0</v>
      </c>
      <c r="E43" s="2"/>
      <c r="F43" s="2"/>
      <c r="G43" s="2"/>
      <c r="H43" s="2"/>
      <c r="I43" s="2"/>
      <c r="J43" s="2"/>
      <c r="K43" s="2"/>
      <c r="L43" s="2"/>
      <c r="M43" s="2"/>
      <c r="N43" s="2"/>
      <c r="O43" s="2"/>
    </row>
    <row r="44" spans="1:15" ht="15" thickBot="1" x14ac:dyDescent="0.4">
      <c r="A44" s="74" t="s">
        <v>9</v>
      </c>
      <c r="B44" s="26">
        <f>B37</f>
        <v>0</v>
      </c>
      <c r="C44" s="26">
        <f>B39</f>
        <v>10</v>
      </c>
      <c r="D44" s="27">
        <f>B44*C44</f>
        <v>0</v>
      </c>
      <c r="E44" s="2"/>
      <c r="F44" s="2"/>
      <c r="G44" s="2"/>
      <c r="H44" s="2"/>
      <c r="I44" s="2"/>
      <c r="J44" s="2"/>
      <c r="K44" s="2"/>
      <c r="L44" s="2"/>
      <c r="M44" s="2"/>
      <c r="N44" s="2"/>
      <c r="O44" s="2"/>
    </row>
    <row r="45" spans="1:15" x14ac:dyDescent="0.35">
      <c r="A45" s="2"/>
      <c r="B45" s="2"/>
      <c r="C45" s="2"/>
      <c r="D45" s="26"/>
      <c r="E45" s="2"/>
      <c r="F45" s="2"/>
      <c r="G45" s="2"/>
      <c r="H45" s="2"/>
      <c r="I45" s="2"/>
      <c r="J45" s="2"/>
      <c r="K45" s="2"/>
      <c r="L45" s="2"/>
      <c r="M45" s="2"/>
      <c r="N45" s="2"/>
      <c r="O45" s="2"/>
    </row>
    <row r="46" spans="1:15" x14ac:dyDescent="0.35">
      <c r="A46" s="2"/>
      <c r="B46" s="2"/>
      <c r="C46" s="2"/>
      <c r="D46" s="2"/>
      <c r="E46" s="2"/>
      <c r="F46" s="2"/>
      <c r="G46" s="2"/>
      <c r="H46" s="2"/>
      <c r="I46" s="2"/>
      <c r="J46" s="2"/>
      <c r="K46" s="2"/>
      <c r="L46" s="2"/>
      <c r="M46" s="2"/>
      <c r="N46" s="2"/>
      <c r="O46" s="2"/>
    </row>
    <row r="47" spans="1:15" x14ac:dyDescent="0.35">
      <c r="A47" s="2"/>
      <c r="B47" s="2"/>
      <c r="C47" s="2"/>
      <c r="D47" s="2"/>
      <c r="E47" s="2"/>
      <c r="F47" s="2"/>
      <c r="G47" s="2"/>
      <c r="H47" s="2"/>
      <c r="I47" s="2"/>
      <c r="J47" s="2"/>
      <c r="K47" s="2"/>
      <c r="L47" s="2"/>
      <c r="M47" s="2"/>
      <c r="N47" s="2"/>
      <c r="O47" s="2"/>
    </row>
  </sheetData>
  <sheetProtection algorithmName="SHA-512" hashValue="oQIFNUMyTSvxW44xeQvtCkdCsr928LEzK1/8BrVZVePCnBngh+MUnlF+Btot1U2h48O0t+amtIaMjKS9mPWZxA==" saltValue="QgDfN/ibm5mWJZsYKyaKhQ==" spinCount="100000" sheet="1" objects="1" scenarios="1"/>
  <mergeCells count="1">
    <mergeCell ref="G2:G8"/>
  </mergeCells>
  <pageMargins left="0.7" right="0.7" top="0.75" bottom="0.75" header="0.3" footer="0.3"/>
  <pageSetup orientation="portrait" r:id="rId1"/>
  <ignoredErrors>
    <ignoredError sqref="M7:M8 M11 M1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C4CC-053D-4825-924B-9C7168200F64}">
  <dimension ref="A1:M56"/>
  <sheetViews>
    <sheetView zoomScale="90" zoomScaleNormal="90" workbookViewId="0">
      <selection activeCell="D53" sqref="D53"/>
    </sheetView>
  </sheetViews>
  <sheetFormatPr defaultRowHeight="14.5" x14ac:dyDescent="0.35"/>
  <cols>
    <col min="1" max="1" width="53.08984375" customWidth="1"/>
    <col min="4" max="4" width="59.81640625" customWidth="1"/>
    <col min="5" max="5" width="7.08984375" style="10" customWidth="1"/>
    <col min="6" max="6" width="59.7265625" customWidth="1"/>
    <col min="9" max="9" width="5.1796875" style="10" customWidth="1"/>
    <col min="10" max="10" width="61.453125" bestFit="1" customWidth="1"/>
    <col min="13" max="13" width="6" customWidth="1"/>
  </cols>
  <sheetData>
    <row r="1" spans="1:13" ht="18.5" x14ac:dyDescent="0.45">
      <c r="A1" s="15" t="s">
        <v>0</v>
      </c>
      <c r="B1" s="11"/>
      <c r="C1" s="11"/>
      <c r="D1" s="11"/>
      <c r="E1" s="23"/>
      <c r="F1" s="11"/>
      <c r="G1" s="11"/>
      <c r="H1" s="11"/>
      <c r="I1" s="23"/>
    </row>
    <row r="2" spans="1:13" ht="13.5" customHeight="1" x14ac:dyDescent="0.35">
      <c r="A2" s="12" t="s">
        <v>77</v>
      </c>
      <c r="B2" s="11"/>
      <c r="C2" s="11"/>
      <c r="D2" s="11"/>
      <c r="E2" s="23"/>
      <c r="F2" s="43" t="s">
        <v>83</v>
      </c>
      <c r="G2" s="11"/>
      <c r="H2" s="11"/>
      <c r="I2" s="23"/>
    </row>
    <row r="3" spans="1:13" ht="13.5" customHeight="1" x14ac:dyDescent="0.35">
      <c r="A3" s="23"/>
      <c r="B3" s="11"/>
      <c r="C3" s="11"/>
      <c r="D3" s="11"/>
      <c r="E3" s="23"/>
      <c r="F3" s="43"/>
      <c r="G3" s="11"/>
      <c r="H3" s="11"/>
      <c r="I3" s="23"/>
    </row>
    <row r="4" spans="1:13" ht="13.5" customHeight="1" x14ac:dyDescent="0.35">
      <c r="A4" s="23"/>
      <c r="B4" s="11"/>
      <c r="C4" s="11"/>
      <c r="D4" s="11"/>
      <c r="E4" s="23"/>
      <c r="F4" s="43"/>
      <c r="G4" s="11"/>
      <c r="H4" s="11"/>
      <c r="I4" s="23"/>
    </row>
    <row r="5" spans="1:13" ht="13.5" customHeight="1" x14ac:dyDescent="0.35">
      <c r="A5" s="23"/>
      <c r="B5" s="11"/>
      <c r="C5" s="11"/>
      <c r="D5" s="11"/>
      <c r="E5" s="23"/>
      <c r="F5" s="43"/>
      <c r="G5" s="11"/>
      <c r="H5" s="11"/>
      <c r="I5" s="23"/>
    </row>
    <row r="6" spans="1:13" ht="13.5" customHeight="1" x14ac:dyDescent="0.35">
      <c r="A6" s="23"/>
      <c r="B6" s="11"/>
      <c r="C6" s="11"/>
      <c r="D6" s="11"/>
      <c r="E6" s="23"/>
      <c r="F6" s="43"/>
      <c r="G6" s="11"/>
      <c r="H6" s="11"/>
      <c r="I6" s="23"/>
    </row>
    <row r="7" spans="1:13" ht="13.5" customHeight="1" x14ac:dyDescent="0.35">
      <c r="A7" s="23"/>
      <c r="B7" s="11"/>
      <c r="C7" s="11"/>
      <c r="D7" s="11"/>
      <c r="E7" s="23"/>
      <c r="F7" s="43"/>
      <c r="G7" s="11"/>
      <c r="H7" s="11"/>
      <c r="I7" s="23"/>
    </row>
    <row r="8" spans="1:13" ht="13.5" customHeight="1" x14ac:dyDescent="0.35">
      <c r="A8" s="23"/>
      <c r="B8" s="11"/>
      <c r="C8" s="11"/>
      <c r="D8" s="11"/>
      <c r="E8" s="23"/>
      <c r="F8" s="43"/>
      <c r="G8" s="11"/>
      <c r="H8" s="11"/>
      <c r="I8" s="23"/>
    </row>
    <row r="9" spans="1:13" x14ac:dyDescent="0.35">
      <c r="A9" s="28"/>
      <c r="B9" s="29"/>
      <c r="C9" s="29"/>
      <c r="D9" s="29"/>
      <c r="E9" s="29"/>
      <c r="F9" s="30"/>
      <c r="G9" s="29"/>
      <c r="H9" s="29"/>
      <c r="I9" s="29"/>
      <c r="J9" s="29"/>
      <c r="K9" s="29"/>
      <c r="L9" s="29"/>
      <c r="M9" s="29"/>
    </row>
    <row r="10" spans="1:13" ht="15.5" x14ac:dyDescent="0.35">
      <c r="A10" s="63" t="s">
        <v>5</v>
      </c>
      <c r="B10" s="2"/>
      <c r="C10" s="2"/>
      <c r="D10" s="2"/>
      <c r="E10" s="75"/>
      <c r="F10" s="63" t="s">
        <v>5</v>
      </c>
      <c r="G10" s="2"/>
      <c r="H10" s="2"/>
      <c r="I10" s="75"/>
      <c r="J10" s="76" t="s">
        <v>129</v>
      </c>
      <c r="K10" s="2"/>
      <c r="L10" s="2"/>
      <c r="M10" s="75"/>
    </row>
    <row r="11" spans="1:13" ht="15" thickBot="1" x14ac:dyDescent="0.4">
      <c r="A11" s="69" t="s">
        <v>95</v>
      </c>
      <c r="B11" s="2"/>
      <c r="C11" s="2"/>
      <c r="D11" s="2"/>
      <c r="E11" s="75"/>
      <c r="F11" s="69" t="s">
        <v>87</v>
      </c>
      <c r="G11" s="2"/>
      <c r="H11" s="2"/>
      <c r="I11" s="75"/>
      <c r="J11" s="69" t="s">
        <v>110</v>
      </c>
      <c r="K11" s="2"/>
      <c r="L11" s="2"/>
      <c r="M11" s="75"/>
    </row>
    <row r="12" spans="1:13" ht="15" thickBot="1" x14ac:dyDescent="0.4">
      <c r="A12" s="65" t="s">
        <v>91</v>
      </c>
      <c r="B12" s="9"/>
      <c r="C12" s="77"/>
      <c r="D12" s="2"/>
      <c r="E12" s="75"/>
      <c r="F12" s="69"/>
      <c r="G12" s="2"/>
      <c r="H12" s="2"/>
      <c r="I12" s="75"/>
      <c r="J12" s="69"/>
      <c r="K12" s="2"/>
      <c r="L12" s="2"/>
      <c r="M12" s="75"/>
    </row>
    <row r="13" spans="1:13" ht="15" thickBot="1" x14ac:dyDescent="0.4">
      <c r="A13" s="66" t="s">
        <v>33</v>
      </c>
      <c r="B13" s="9">
        <v>15</v>
      </c>
      <c r="C13" s="2" t="s">
        <v>36</v>
      </c>
      <c r="D13" s="2" t="s">
        <v>82</v>
      </c>
      <c r="E13" s="75"/>
      <c r="F13" s="2" t="s">
        <v>92</v>
      </c>
      <c r="G13" s="37">
        <v>5</v>
      </c>
      <c r="H13" s="2" t="s">
        <v>51</v>
      </c>
      <c r="I13" s="75"/>
      <c r="J13" s="2" t="s">
        <v>126</v>
      </c>
      <c r="K13" s="37"/>
      <c r="L13" s="2" t="s">
        <v>51</v>
      </c>
      <c r="M13" s="75"/>
    </row>
    <row r="14" spans="1:13" ht="15" thickBot="1" x14ac:dyDescent="0.4">
      <c r="A14" s="66" t="s">
        <v>34</v>
      </c>
      <c r="B14" s="16">
        <f>B12*B13</f>
        <v>0</v>
      </c>
      <c r="C14" s="2" t="s">
        <v>36</v>
      </c>
      <c r="D14" s="2"/>
      <c r="E14" s="75"/>
      <c r="F14" s="2" t="s">
        <v>88</v>
      </c>
      <c r="G14" s="37">
        <v>4</v>
      </c>
      <c r="H14" s="2" t="s">
        <v>37</v>
      </c>
      <c r="I14" s="75"/>
      <c r="J14" s="2" t="s">
        <v>88</v>
      </c>
      <c r="K14" s="37"/>
      <c r="L14" s="2" t="s">
        <v>37</v>
      </c>
      <c r="M14" s="75"/>
    </row>
    <row r="15" spans="1:13" ht="15" thickBot="1" x14ac:dyDescent="0.4">
      <c r="A15" s="66" t="s">
        <v>35</v>
      </c>
      <c r="B15" s="16">
        <f>B14/60</f>
        <v>0</v>
      </c>
      <c r="C15" s="2" t="s">
        <v>37</v>
      </c>
      <c r="D15" s="2"/>
      <c r="E15" s="75"/>
      <c r="F15" s="2" t="s">
        <v>89</v>
      </c>
      <c r="G15" s="16">
        <f>G13*G14*60</f>
        <v>1200</v>
      </c>
      <c r="H15" s="2" t="s">
        <v>36</v>
      </c>
      <c r="I15" s="75"/>
      <c r="J15" s="2" t="s">
        <v>127</v>
      </c>
      <c r="K15" s="16">
        <f>K13*K14*60</f>
        <v>0</v>
      </c>
      <c r="L15" s="11" t="s">
        <v>36</v>
      </c>
      <c r="M15" s="75"/>
    </row>
    <row r="16" spans="1:13" ht="15" thickBot="1" x14ac:dyDescent="0.4">
      <c r="A16" s="79" t="s">
        <v>39</v>
      </c>
      <c r="B16" s="9">
        <v>4</v>
      </c>
      <c r="C16" s="80" t="s">
        <v>78</v>
      </c>
      <c r="D16" s="11"/>
      <c r="E16" s="75"/>
      <c r="F16" s="81" t="s">
        <v>90</v>
      </c>
      <c r="G16" s="9">
        <v>40</v>
      </c>
      <c r="H16" s="81"/>
      <c r="I16" s="75"/>
      <c r="J16" s="81" t="s">
        <v>128</v>
      </c>
      <c r="K16" s="9"/>
      <c r="L16" s="81"/>
      <c r="M16" s="75"/>
    </row>
    <row r="17" spans="1:13" ht="15" thickBot="1" x14ac:dyDescent="0.4">
      <c r="A17" s="31" t="s">
        <v>38</v>
      </c>
      <c r="B17" s="33">
        <f>B15/B16</f>
        <v>0</v>
      </c>
      <c r="C17" s="14" t="s">
        <v>51</v>
      </c>
      <c r="D17" s="2"/>
      <c r="E17" s="75"/>
      <c r="F17" s="83" t="s">
        <v>49</v>
      </c>
      <c r="G17" s="35">
        <f>G15/G16</f>
        <v>30</v>
      </c>
      <c r="H17" s="14" t="s">
        <v>50</v>
      </c>
      <c r="I17" s="75"/>
      <c r="J17" s="83" t="s">
        <v>49</v>
      </c>
      <c r="K17" s="35" t="e">
        <f>K15/K16</f>
        <v>#DIV/0!</v>
      </c>
      <c r="L17" s="14" t="s">
        <v>50</v>
      </c>
      <c r="M17" s="75"/>
    </row>
    <row r="18" spans="1:13" x14ac:dyDescent="0.35">
      <c r="A18" s="66"/>
      <c r="B18" s="2"/>
      <c r="C18" s="2"/>
      <c r="D18" s="2"/>
      <c r="E18" s="75"/>
      <c r="F18" s="2"/>
      <c r="G18" s="2"/>
      <c r="H18" s="2"/>
      <c r="I18" s="75"/>
      <c r="J18" s="2"/>
      <c r="K18" s="2"/>
      <c r="L18" s="2"/>
      <c r="M18" s="75"/>
    </row>
    <row r="19" spans="1:13" x14ac:dyDescent="0.35">
      <c r="A19" s="69" t="s">
        <v>31</v>
      </c>
      <c r="B19" s="2"/>
      <c r="C19" s="2"/>
      <c r="D19" s="2"/>
      <c r="E19" s="75"/>
      <c r="F19" s="2"/>
      <c r="G19" s="2"/>
      <c r="H19" s="2"/>
      <c r="I19" s="75"/>
      <c r="J19" s="2"/>
      <c r="K19" s="2"/>
      <c r="L19" s="2"/>
      <c r="M19" s="75"/>
    </row>
    <row r="20" spans="1:13" x14ac:dyDescent="0.35">
      <c r="A20" s="66"/>
      <c r="B20" s="2"/>
      <c r="C20" s="2"/>
      <c r="D20" s="2"/>
      <c r="E20" s="75"/>
      <c r="F20" s="2"/>
      <c r="G20" s="2"/>
      <c r="H20" s="2"/>
      <c r="I20" s="75"/>
      <c r="J20" s="2"/>
      <c r="K20" s="2"/>
      <c r="L20" s="2"/>
      <c r="M20" s="75"/>
    </row>
    <row r="21" spans="1:13" x14ac:dyDescent="0.35">
      <c r="A21" s="65" t="s">
        <v>32</v>
      </c>
      <c r="B21" s="2"/>
      <c r="C21" s="2"/>
      <c r="D21" s="2"/>
      <c r="E21" s="75"/>
      <c r="F21" s="69" t="s">
        <v>110</v>
      </c>
      <c r="G21" s="2"/>
      <c r="H21" s="2"/>
      <c r="I21" s="75"/>
      <c r="J21" s="69" t="s">
        <v>110</v>
      </c>
      <c r="K21" s="2"/>
      <c r="L21" s="2"/>
      <c r="M21" s="75"/>
    </row>
    <row r="22" spans="1:13" ht="15" thickBot="1" x14ac:dyDescent="0.4">
      <c r="A22" s="66"/>
      <c r="B22" s="2"/>
      <c r="C22" s="2"/>
      <c r="D22" s="2"/>
      <c r="E22" s="75"/>
      <c r="F22" s="69"/>
      <c r="G22" s="2"/>
      <c r="H22" s="2"/>
      <c r="I22" s="75"/>
      <c r="J22" s="69"/>
      <c r="K22" s="2"/>
      <c r="L22" s="2"/>
      <c r="M22" s="75"/>
    </row>
    <row r="23" spans="1:13" ht="15" thickBot="1" x14ac:dyDescent="0.4">
      <c r="A23" s="67" t="s">
        <v>40</v>
      </c>
      <c r="B23" s="2"/>
      <c r="C23" s="2"/>
      <c r="D23" s="2"/>
      <c r="E23" s="75"/>
      <c r="F23" s="2" t="s">
        <v>126</v>
      </c>
      <c r="G23" s="37">
        <v>4</v>
      </c>
      <c r="H23" s="2" t="s">
        <v>51</v>
      </c>
      <c r="I23" s="75"/>
      <c r="J23" s="2" t="s">
        <v>126</v>
      </c>
      <c r="K23" s="37"/>
      <c r="L23" s="2" t="s">
        <v>51</v>
      </c>
      <c r="M23" s="75"/>
    </row>
    <row r="24" spans="1:13" ht="15" thickBot="1" x14ac:dyDescent="0.4">
      <c r="A24" s="66" t="s">
        <v>41</v>
      </c>
      <c r="B24" s="9">
        <v>20</v>
      </c>
      <c r="C24" s="2" t="s">
        <v>36</v>
      </c>
      <c r="D24" s="2"/>
      <c r="E24" s="75"/>
      <c r="F24" s="2" t="s">
        <v>88</v>
      </c>
      <c r="G24" s="37">
        <v>1</v>
      </c>
      <c r="H24" s="2" t="s">
        <v>37</v>
      </c>
      <c r="I24" s="75"/>
      <c r="J24" s="2" t="s">
        <v>88</v>
      </c>
      <c r="K24" s="37"/>
      <c r="L24" s="2" t="s">
        <v>37</v>
      </c>
      <c r="M24" s="75"/>
    </row>
    <row r="25" spans="1:13" ht="15" thickBot="1" x14ac:dyDescent="0.4">
      <c r="A25" s="65" t="s">
        <v>42</v>
      </c>
      <c r="B25" s="9">
        <v>10</v>
      </c>
      <c r="C25" s="2"/>
      <c r="D25" s="2"/>
      <c r="E25" s="75"/>
      <c r="F25" s="2" t="s">
        <v>127</v>
      </c>
      <c r="G25" s="16">
        <f>G23*G24*60</f>
        <v>240</v>
      </c>
      <c r="H25" s="2" t="s">
        <v>36</v>
      </c>
      <c r="I25" s="75"/>
      <c r="J25" s="2" t="s">
        <v>127</v>
      </c>
      <c r="K25" s="16">
        <f>K23*K24*60</f>
        <v>0</v>
      </c>
      <c r="L25" s="2" t="s">
        <v>36</v>
      </c>
      <c r="M25" s="75"/>
    </row>
    <row r="26" spans="1:13" ht="15" thickBot="1" x14ac:dyDescent="0.4">
      <c r="A26" s="79" t="s">
        <v>43</v>
      </c>
      <c r="B26" s="34">
        <f>B24*B25</f>
        <v>200</v>
      </c>
      <c r="C26" s="81" t="s">
        <v>36</v>
      </c>
      <c r="D26" s="2"/>
      <c r="E26" s="75"/>
      <c r="F26" s="81" t="s">
        <v>128</v>
      </c>
      <c r="G26" s="9">
        <v>5</v>
      </c>
      <c r="H26" s="81"/>
      <c r="I26" s="75"/>
      <c r="J26" s="81" t="s">
        <v>128</v>
      </c>
      <c r="K26" s="9"/>
      <c r="L26" s="81"/>
      <c r="M26" s="75"/>
    </row>
    <row r="27" spans="1:13" ht="15" thickBot="1" x14ac:dyDescent="0.4">
      <c r="A27" s="82" t="s">
        <v>79</v>
      </c>
      <c r="B27" s="32">
        <f>B26/60</f>
        <v>3.3333333333333335</v>
      </c>
      <c r="C27" s="14" t="s">
        <v>37</v>
      </c>
      <c r="D27" s="2" t="s">
        <v>111</v>
      </c>
      <c r="E27" s="75"/>
      <c r="F27" s="83" t="s">
        <v>49</v>
      </c>
      <c r="G27" s="35">
        <f>G25/G26</f>
        <v>48</v>
      </c>
      <c r="H27" s="14" t="s">
        <v>50</v>
      </c>
      <c r="I27" s="75"/>
      <c r="J27" s="83" t="s">
        <v>49</v>
      </c>
      <c r="K27" s="35" t="e">
        <f>K25/K26</f>
        <v>#DIV/0!</v>
      </c>
      <c r="L27" s="14" t="s">
        <v>50</v>
      </c>
      <c r="M27" s="75"/>
    </row>
    <row r="28" spans="1:13" x14ac:dyDescent="0.35">
      <c r="A28" s="75"/>
      <c r="B28" s="75"/>
      <c r="C28" s="75"/>
      <c r="D28" s="75"/>
      <c r="E28" s="75"/>
      <c r="F28" s="75"/>
      <c r="G28" s="75"/>
      <c r="H28" s="75"/>
      <c r="I28" s="75"/>
      <c r="J28" s="2"/>
      <c r="K28" s="2"/>
      <c r="L28" s="2"/>
      <c r="M28" s="75"/>
    </row>
    <row r="29" spans="1:13" x14ac:dyDescent="0.35">
      <c r="A29" s="2"/>
      <c r="B29" s="2"/>
      <c r="C29" s="2"/>
      <c r="D29" s="2"/>
      <c r="E29" s="75"/>
      <c r="F29" s="84" t="s">
        <v>13</v>
      </c>
      <c r="G29" s="2"/>
      <c r="H29" s="2"/>
      <c r="I29" s="75"/>
      <c r="J29" s="2"/>
      <c r="K29" s="2"/>
      <c r="L29" s="2"/>
      <c r="M29" s="75"/>
    </row>
    <row r="30" spans="1:13" x14ac:dyDescent="0.35">
      <c r="A30" s="63" t="s">
        <v>13</v>
      </c>
      <c r="B30" s="2"/>
      <c r="C30" s="2"/>
      <c r="D30" s="2"/>
      <c r="E30" s="75"/>
      <c r="F30" s="85" t="s">
        <v>87</v>
      </c>
      <c r="G30" s="2"/>
      <c r="H30" s="2"/>
      <c r="I30" s="75"/>
      <c r="J30" s="69" t="s">
        <v>110</v>
      </c>
      <c r="K30" s="2"/>
      <c r="L30" s="2"/>
      <c r="M30" s="75"/>
    </row>
    <row r="31" spans="1:13" ht="15" thickBot="1" x14ac:dyDescent="0.4">
      <c r="A31" s="69" t="s">
        <v>94</v>
      </c>
      <c r="B31" s="2"/>
      <c r="C31" s="2"/>
      <c r="D31" s="2"/>
      <c r="E31" s="75"/>
      <c r="F31" s="69"/>
      <c r="G31" s="2"/>
      <c r="H31" s="2"/>
      <c r="I31" s="75"/>
      <c r="J31" s="69"/>
      <c r="K31" s="2"/>
      <c r="L31" s="2"/>
      <c r="M31" s="75"/>
    </row>
    <row r="32" spans="1:13" ht="15" thickBot="1" x14ac:dyDescent="0.4">
      <c r="A32" s="65" t="s">
        <v>93</v>
      </c>
      <c r="B32" s="9"/>
      <c r="C32" s="77"/>
      <c r="D32" s="2"/>
      <c r="E32" s="75"/>
      <c r="F32" s="2" t="s">
        <v>46</v>
      </c>
      <c r="G32" s="9">
        <v>3</v>
      </c>
      <c r="H32" s="2" t="s">
        <v>51</v>
      </c>
      <c r="I32" s="75"/>
      <c r="J32" s="2" t="s">
        <v>126</v>
      </c>
      <c r="K32" s="37"/>
      <c r="L32" s="2" t="s">
        <v>51</v>
      </c>
      <c r="M32" s="75"/>
    </row>
    <row r="33" spans="1:13" ht="15" thickBot="1" x14ac:dyDescent="0.4">
      <c r="A33" s="66" t="s">
        <v>33</v>
      </c>
      <c r="B33" s="44">
        <v>15</v>
      </c>
      <c r="C33" s="2" t="s">
        <v>36</v>
      </c>
      <c r="D33" s="2"/>
      <c r="E33" s="75"/>
      <c r="F33" s="2" t="s">
        <v>48</v>
      </c>
      <c r="G33" s="9">
        <v>4</v>
      </c>
      <c r="H33" s="2" t="s">
        <v>37</v>
      </c>
      <c r="I33" s="75"/>
      <c r="J33" s="2" t="s">
        <v>88</v>
      </c>
      <c r="K33" s="37"/>
      <c r="L33" s="2" t="s">
        <v>37</v>
      </c>
      <c r="M33" s="75"/>
    </row>
    <row r="34" spans="1:13" ht="15" thickBot="1" x14ac:dyDescent="0.4">
      <c r="A34" s="66" t="s">
        <v>34</v>
      </c>
      <c r="B34" s="16">
        <f>B32*B33</f>
        <v>0</v>
      </c>
      <c r="C34" s="2" t="s">
        <v>36</v>
      </c>
      <c r="D34" s="2"/>
      <c r="E34" s="75"/>
      <c r="F34" s="2" t="s">
        <v>47</v>
      </c>
      <c r="G34" s="16">
        <f>G32*G33*60</f>
        <v>720</v>
      </c>
      <c r="H34" s="2" t="s">
        <v>36</v>
      </c>
      <c r="I34" s="75"/>
      <c r="J34" s="2" t="s">
        <v>127</v>
      </c>
      <c r="K34" s="16">
        <f>K32*K33*60</f>
        <v>0</v>
      </c>
      <c r="L34" s="2" t="s">
        <v>36</v>
      </c>
      <c r="M34" s="75"/>
    </row>
    <row r="35" spans="1:13" ht="15" thickBot="1" x14ac:dyDescent="0.4">
      <c r="A35" s="66" t="s">
        <v>35</v>
      </c>
      <c r="B35" s="16">
        <f>B34/60</f>
        <v>0</v>
      </c>
      <c r="C35" s="2" t="s">
        <v>37</v>
      </c>
      <c r="D35" s="2"/>
      <c r="E35" s="75"/>
      <c r="F35" s="81" t="s">
        <v>33</v>
      </c>
      <c r="G35" s="9">
        <v>15</v>
      </c>
      <c r="H35" s="81"/>
      <c r="I35" s="75"/>
      <c r="J35" s="81" t="s">
        <v>128</v>
      </c>
      <c r="K35" s="9"/>
      <c r="L35" s="81"/>
      <c r="M35" s="75"/>
    </row>
    <row r="36" spans="1:13" ht="15" thickBot="1" x14ac:dyDescent="0.4">
      <c r="A36" s="79" t="s">
        <v>39</v>
      </c>
      <c r="B36" s="44">
        <v>4</v>
      </c>
      <c r="C36" s="80" t="s">
        <v>78</v>
      </c>
      <c r="D36" s="2"/>
      <c r="E36" s="75"/>
      <c r="F36" s="83" t="s">
        <v>49</v>
      </c>
      <c r="G36" s="35">
        <f>G34/G35</f>
        <v>48</v>
      </c>
      <c r="H36" s="14" t="s">
        <v>50</v>
      </c>
      <c r="I36" s="75"/>
      <c r="J36" s="83" t="s">
        <v>49</v>
      </c>
      <c r="K36" s="35" t="e">
        <f>K34/K35</f>
        <v>#DIV/0!</v>
      </c>
      <c r="L36" s="14" t="s">
        <v>50</v>
      </c>
      <c r="M36" s="75"/>
    </row>
    <row r="37" spans="1:13" ht="15" thickBot="1" x14ac:dyDescent="0.4">
      <c r="A37" s="31" t="s">
        <v>38</v>
      </c>
      <c r="B37" s="32">
        <f>B35/B36</f>
        <v>0</v>
      </c>
      <c r="C37" s="14" t="s">
        <v>51</v>
      </c>
      <c r="D37" s="2"/>
      <c r="E37" s="75"/>
      <c r="F37" s="2"/>
      <c r="G37" s="2"/>
      <c r="H37" s="2"/>
      <c r="I37" s="75"/>
      <c r="J37" s="2"/>
      <c r="K37" s="2"/>
      <c r="L37" s="2"/>
      <c r="M37" s="75"/>
    </row>
    <row r="38" spans="1:13" x14ac:dyDescent="0.35">
      <c r="A38" s="66"/>
      <c r="B38" s="2"/>
      <c r="C38" s="2"/>
      <c r="D38" s="2"/>
      <c r="E38" s="75"/>
      <c r="F38" s="2"/>
      <c r="G38" s="2"/>
      <c r="H38" s="2"/>
      <c r="I38" s="75"/>
      <c r="J38" s="2"/>
      <c r="K38" s="2"/>
      <c r="L38" s="2"/>
      <c r="M38" s="75"/>
    </row>
    <row r="39" spans="1:13" x14ac:dyDescent="0.35">
      <c r="A39" s="69" t="s">
        <v>31</v>
      </c>
      <c r="B39" s="2"/>
      <c r="C39" s="2"/>
      <c r="D39" s="2"/>
      <c r="E39" s="75"/>
      <c r="F39" s="2"/>
      <c r="G39" s="2"/>
      <c r="H39" s="2"/>
      <c r="I39" s="75"/>
      <c r="J39" s="2"/>
      <c r="K39" s="2"/>
      <c r="L39" s="2"/>
      <c r="M39" s="75"/>
    </row>
    <row r="40" spans="1:13" x14ac:dyDescent="0.35">
      <c r="A40" s="66"/>
      <c r="B40" s="2"/>
      <c r="C40" s="2"/>
      <c r="D40" s="2"/>
      <c r="E40" s="75"/>
      <c r="F40" s="2"/>
      <c r="G40" s="2"/>
      <c r="H40" s="2"/>
      <c r="I40" s="75"/>
      <c r="J40" s="2"/>
      <c r="K40" s="2"/>
      <c r="L40" s="2"/>
      <c r="M40" s="75"/>
    </row>
    <row r="41" spans="1:13" x14ac:dyDescent="0.35">
      <c r="A41" s="65" t="s">
        <v>32</v>
      </c>
      <c r="B41" s="2"/>
      <c r="C41" s="2"/>
      <c r="D41" s="2"/>
      <c r="E41" s="75"/>
      <c r="F41" s="69" t="s">
        <v>110</v>
      </c>
      <c r="G41" s="2"/>
      <c r="H41" s="2"/>
      <c r="I41" s="75"/>
      <c r="J41" s="69" t="s">
        <v>110</v>
      </c>
      <c r="K41" s="2"/>
      <c r="L41" s="2"/>
      <c r="M41" s="75"/>
    </row>
    <row r="42" spans="1:13" ht="15" thickBot="1" x14ac:dyDescent="0.4">
      <c r="A42" s="66"/>
      <c r="B42" s="2"/>
      <c r="C42" s="2"/>
      <c r="D42" s="2"/>
      <c r="E42" s="75"/>
      <c r="F42" s="69"/>
      <c r="G42" s="2"/>
      <c r="H42" s="2"/>
      <c r="I42" s="75"/>
      <c r="J42" s="69"/>
      <c r="K42" s="2"/>
      <c r="L42" s="2"/>
      <c r="M42" s="75"/>
    </row>
    <row r="43" spans="1:13" ht="15" thickBot="1" x14ac:dyDescent="0.4">
      <c r="A43" s="67" t="s">
        <v>44</v>
      </c>
      <c r="B43" s="2"/>
      <c r="C43" s="2"/>
      <c r="D43" s="2"/>
      <c r="E43" s="75"/>
      <c r="F43" s="2" t="s">
        <v>126</v>
      </c>
      <c r="G43" s="37">
        <v>4</v>
      </c>
      <c r="H43" s="2" t="s">
        <v>51</v>
      </c>
      <c r="I43" s="75"/>
      <c r="J43" s="2" t="s">
        <v>126</v>
      </c>
      <c r="K43" s="37"/>
      <c r="L43" s="2" t="s">
        <v>51</v>
      </c>
      <c r="M43" s="75"/>
    </row>
    <row r="44" spans="1:13" ht="15" thickBot="1" x14ac:dyDescent="0.4">
      <c r="A44" s="66" t="s">
        <v>80</v>
      </c>
      <c r="B44" s="9">
        <v>20</v>
      </c>
      <c r="C44" s="2"/>
      <c r="D44" s="2"/>
      <c r="E44" s="75"/>
      <c r="F44" s="2" t="s">
        <v>88</v>
      </c>
      <c r="G44" s="37">
        <v>2</v>
      </c>
      <c r="H44" s="2" t="s">
        <v>37</v>
      </c>
      <c r="I44" s="75"/>
      <c r="J44" s="2" t="s">
        <v>88</v>
      </c>
      <c r="K44" s="37"/>
      <c r="L44" s="2" t="s">
        <v>37</v>
      </c>
      <c r="M44" s="75"/>
    </row>
    <row r="45" spans="1:13" ht="15" thickBot="1" x14ac:dyDescent="0.4">
      <c r="A45" s="65" t="s">
        <v>81</v>
      </c>
      <c r="B45" s="9">
        <v>12</v>
      </c>
      <c r="C45" s="2"/>
      <c r="D45" s="2"/>
      <c r="E45" s="75"/>
      <c r="F45" s="2" t="s">
        <v>127</v>
      </c>
      <c r="G45" s="16">
        <f>G43*G44*60</f>
        <v>480</v>
      </c>
      <c r="H45" s="11" t="s">
        <v>36</v>
      </c>
      <c r="I45" s="75"/>
      <c r="J45" s="2" t="s">
        <v>127</v>
      </c>
      <c r="K45" s="16">
        <f>K43*K44*60</f>
        <v>0</v>
      </c>
      <c r="L45" s="2" t="s">
        <v>36</v>
      </c>
      <c r="M45" s="75"/>
    </row>
    <row r="46" spans="1:13" ht="15" thickBot="1" x14ac:dyDescent="0.4">
      <c r="A46" s="86" t="s">
        <v>45</v>
      </c>
      <c r="B46" s="36">
        <f>B44*B45</f>
        <v>240</v>
      </c>
      <c r="C46" s="87" t="s">
        <v>36</v>
      </c>
      <c r="D46" s="2"/>
      <c r="E46" s="75"/>
      <c r="F46" s="81" t="s">
        <v>128</v>
      </c>
      <c r="G46" s="9">
        <v>30</v>
      </c>
      <c r="H46" s="81"/>
      <c r="I46" s="75"/>
      <c r="J46" s="81" t="s">
        <v>128</v>
      </c>
      <c r="K46" s="9"/>
      <c r="L46" s="81"/>
      <c r="M46" s="75"/>
    </row>
    <row r="47" spans="1:13" ht="15.5" thickTop="1" thickBot="1" x14ac:dyDescent="0.4">
      <c r="A47" s="82" t="s">
        <v>79</v>
      </c>
      <c r="B47" s="35">
        <f>B46/60</f>
        <v>4</v>
      </c>
      <c r="C47" s="14" t="s">
        <v>37</v>
      </c>
      <c r="D47" s="2" t="s">
        <v>111</v>
      </c>
      <c r="E47" s="75"/>
      <c r="F47" s="83" t="s">
        <v>49</v>
      </c>
      <c r="G47" s="35">
        <f>G45/G46</f>
        <v>16</v>
      </c>
      <c r="H47" s="14" t="s">
        <v>50</v>
      </c>
      <c r="I47" s="75"/>
      <c r="J47" s="83" t="s">
        <v>49</v>
      </c>
      <c r="K47" s="35" t="e">
        <f>K45/K46</f>
        <v>#DIV/0!</v>
      </c>
      <c r="L47" s="14" t="s">
        <v>50</v>
      </c>
      <c r="M47" s="75"/>
    </row>
    <row r="48" spans="1:13" x14ac:dyDescent="0.35">
      <c r="A48" s="75"/>
      <c r="B48" s="75"/>
      <c r="C48" s="75"/>
      <c r="D48" s="75"/>
      <c r="E48" s="75"/>
      <c r="F48" s="75"/>
      <c r="G48" s="75"/>
      <c r="H48" s="75"/>
      <c r="I48" s="75"/>
      <c r="J48" s="75"/>
      <c r="K48" s="75"/>
      <c r="L48" s="75"/>
      <c r="M48" s="75"/>
    </row>
    <row r="49" spans="1:9" x14ac:dyDescent="0.35">
      <c r="A49" s="11"/>
      <c r="B49" s="11"/>
      <c r="C49" s="11"/>
      <c r="D49" s="11"/>
      <c r="E49" s="29"/>
      <c r="F49" s="11"/>
      <c r="G49" s="11"/>
      <c r="H49" s="11"/>
      <c r="I49" s="29"/>
    </row>
    <row r="50" spans="1:9" x14ac:dyDescent="0.35">
      <c r="A50" s="11"/>
      <c r="B50" s="11"/>
      <c r="C50" s="11"/>
      <c r="D50" s="11"/>
      <c r="E50" s="29"/>
      <c r="F50" s="11"/>
      <c r="G50" s="11"/>
      <c r="H50" s="11"/>
      <c r="I50" s="29"/>
    </row>
    <row r="51" spans="1:9" x14ac:dyDescent="0.35">
      <c r="A51" s="11"/>
      <c r="B51" s="11"/>
      <c r="C51" s="11"/>
      <c r="D51" s="11"/>
      <c r="E51" s="29"/>
      <c r="F51" s="11"/>
      <c r="G51" s="11"/>
      <c r="H51" s="11"/>
      <c r="I51" s="29"/>
    </row>
    <row r="52" spans="1:9" x14ac:dyDescent="0.35">
      <c r="A52" s="11"/>
      <c r="B52" s="11"/>
      <c r="C52" s="11"/>
      <c r="D52" s="11"/>
      <c r="E52" s="29"/>
      <c r="F52" s="11"/>
      <c r="G52" s="11"/>
      <c r="H52" s="11"/>
      <c r="I52" s="29"/>
    </row>
    <row r="53" spans="1:9" x14ac:dyDescent="0.35">
      <c r="A53" s="11"/>
      <c r="B53" s="11"/>
      <c r="C53" s="11"/>
      <c r="D53" s="11"/>
      <c r="E53" s="29"/>
      <c r="F53" s="11"/>
      <c r="G53" s="11"/>
      <c r="H53" s="11"/>
      <c r="I53" s="29"/>
    </row>
    <row r="54" spans="1:9" x14ac:dyDescent="0.35">
      <c r="A54" s="11"/>
      <c r="B54" s="11"/>
      <c r="C54" s="11"/>
      <c r="D54" s="11"/>
      <c r="E54" s="29"/>
      <c r="F54" s="11"/>
      <c r="G54" s="11"/>
      <c r="H54" s="11"/>
      <c r="I54" s="29"/>
    </row>
    <row r="55" spans="1:9" x14ac:dyDescent="0.35">
      <c r="A55" s="11"/>
      <c r="B55" s="11"/>
      <c r="C55" s="11"/>
      <c r="D55" s="11"/>
      <c r="E55" s="29"/>
      <c r="F55" s="11"/>
      <c r="G55" s="11"/>
      <c r="H55" s="11"/>
      <c r="I55" s="29"/>
    </row>
    <row r="56" spans="1:9" x14ac:dyDescent="0.35">
      <c r="A56" s="11"/>
      <c r="B56" s="11"/>
      <c r="C56" s="11"/>
      <c r="D56" s="11"/>
      <c r="E56" s="29"/>
      <c r="F56" s="11"/>
      <c r="G56" s="11"/>
      <c r="H56" s="11"/>
      <c r="I56" s="29"/>
    </row>
  </sheetData>
  <sheetProtection algorithmName="SHA-512" hashValue="0nX4eok1r8veUlLs5xdqZdBAL5Faf+DcZBF4UQOfkgCfLb9OEUTGWJBPNB2mviCshaXXNNMLdIs8lYbzHG/AdA==" saltValue="SGvYOj+dPFn2cf8baBhFSw==" spinCount="100000" sheet="1" objects="1" scenarios="1"/>
  <mergeCells count="1">
    <mergeCell ref="F2: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6BB5-DD3C-4C4C-A94F-60799142501C}">
  <dimension ref="A1:Q51"/>
  <sheetViews>
    <sheetView workbookViewId="0">
      <selection activeCell="B38" sqref="B38"/>
    </sheetView>
  </sheetViews>
  <sheetFormatPr defaultRowHeight="14.5" x14ac:dyDescent="0.35"/>
  <cols>
    <col min="1" max="1" width="47.90625" customWidth="1"/>
    <col min="4" max="4" width="41.6328125" customWidth="1"/>
    <col min="11" max="11" width="8.7265625" customWidth="1"/>
  </cols>
  <sheetData>
    <row r="1" spans="1:11" ht="18.5" x14ac:dyDescent="0.45">
      <c r="A1" s="15" t="s">
        <v>99</v>
      </c>
      <c r="B1" s="11"/>
      <c r="C1" s="11"/>
      <c r="D1" s="11"/>
    </row>
    <row r="2" spans="1:11" x14ac:dyDescent="0.35">
      <c r="A2" s="12" t="s">
        <v>77</v>
      </c>
      <c r="B2" s="11"/>
      <c r="C2" s="11"/>
      <c r="D2" s="11"/>
      <c r="F2" s="1" t="s">
        <v>106</v>
      </c>
    </row>
    <row r="3" spans="1:11" ht="15" thickBot="1" x14ac:dyDescent="0.4">
      <c r="A3" s="88"/>
      <c r="B3" s="2"/>
      <c r="C3" s="2"/>
      <c r="D3" s="2"/>
      <c r="E3" s="2"/>
      <c r="F3" s="2"/>
      <c r="G3" s="2"/>
      <c r="H3" s="2"/>
      <c r="I3" s="2"/>
      <c r="J3" s="2"/>
      <c r="K3" s="2"/>
    </row>
    <row r="4" spans="1:11" x14ac:dyDescent="0.35">
      <c r="A4" s="88"/>
      <c r="B4" s="2"/>
      <c r="C4" s="2"/>
      <c r="D4" s="2"/>
      <c r="E4" s="2"/>
      <c r="F4" s="89" t="s">
        <v>103</v>
      </c>
      <c r="G4" s="90"/>
      <c r="H4" s="90"/>
      <c r="I4" s="90"/>
      <c r="J4" s="90"/>
      <c r="K4" s="91"/>
    </row>
    <row r="5" spans="1:11" x14ac:dyDescent="0.35">
      <c r="A5" s="63" t="s">
        <v>5</v>
      </c>
      <c r="B5" s="2"/>
      <c r="C5" s="2"/>
      <c r="D5" s="2"/>
      <c r="E5" s="2"/>
      <c r="F5" s="92"/>
      <c r="G5" s="93"/>
      <c r="H5" s="93"/>
      <c r="I5" s="93"/>
      <c r="J5" s="93"/>
      <c r="K5" s="94"/>
    </row>
    <row r="6" spans="1:11" x14ac:dyDescent="0.35">
      <c r="A6" s="95" t="s">
        <v>64</v>
      </c>
      <c r="B6" s="2"/>
      <c r="C6" s="2"/>
      <c r="D6" s="2"/>
      <c r="E6" s="2"/>
      <c r="F6" s="92"/>
      <c r="G6" s="93"/>
      <c r="H6" s="93"/>
      <c r="I6" s="93"/>
      <c r="J6" s="93"/>
      <c r="K6" s="94"/>
    </row>
    <row r="7" spans="1:11" ht="15" thickBot="1" x14ac:dyDescent="0.4">
      <c r="A7" s="2" t="s">
        <v>67</v>
      </c>
      <c r="B7" s="2"/>
      <c r="C7" s="2"/>
      <c r="D7" s="2"/>
      <c r="E7" s="2"/>
      <c r="F7" s="92"/>
      <c r="G7" s="93"/>
      <c r="H7" s="93"/>
      <c r="I7" s="93"/>
      <c r="J7" s="93"/>
      <c r="K7" s="94"/>
    </row>
    <row r="8" spans="1:11" ht="15" thickBot="1" x14ac:dyDescent="0.4">
      <c r="A8" s="2" t="s">
        <v>58</v>
      </c>
      <c r="B8" s="9">
        <v>25</v>
      </c>
      <c r="C8" s="2"/>
      <c r="D8" s="2"/>
      <c r="E8" s="2"/>
      <c r="F8" s="92"/>
      <c r="G8" s="93"/>
      <c r="H8" s="93"/>
      <c r="I8" s="93"/>
      <c r="J8" s="93"/>
      <c r="K8" s="94"/>
    </row>
    <row r="9" spans="1:11" ht="15" thickBot="1" x14ac:dyDescent="0.4">
      <c r="A9" s="2" t="s">
        <v>59</v>
      </c>
      <c r="B9" s="9"/>
      <c r="C9" s="2"/>
      <c r="D9" s="2"/>
      <c r="E9" s="2"/>
      <c r="F9" s="96"/>
      <c r="G9" s="97"/>
      <c r="H9" s="97"/>
      <c r="I9" s="97"/>
      <c r="J9" s="97"/>
      <c r="K9" s="98"/>
    </row>
    <row r="10" spans="1:11" ht="15" thickBot="1" x14ac:dyDescent="0.4">
      <c r="A10" s="2"/>
      <c r="B10" s="2"/>
      <c r="C10" s="2"/>
      <c r="D10" s="2"/>
      <c r="E10" s="2"/>
      <c r="F10" s="2"/>
      <c r="G10" s="2"/>
      <c r="H10" s="2"/>
      <c r="I10" s="2"/>
      <c r="J10" s="2"/>
      <c r="K10" s="2"/>
    </row>
    <row r="11" spans="1:11" ht="15" thickBot="1" x14ac:dyDescent="0.4">
      <c r="A11" s="2" t="s">
        <v>68</v>
      </c>
      <c r="B11" s="2"/>
      <c r="C11" s="2"/>
      <c r="D11" s="2" t="s">
        <v>69</v>
      </c>
      <c r="E11" s="2"/>
      <c r="F11" s="89" t="s">
        <v>104</v>
      </c>
      <c r="G11" s="90"/>
      <c r="H11" s="90"/>
      <c r="I11" s="90"/>
      <c r="J11" s="90"/>
      <c r="K11" s="91"/>
    </row>
    <row r="12" spans="1:11" ht="15" thickBot="1" x14ac:dyDescent="0.4">
      <c r="A12" s="2" t="s">
        <v>58</v>
      </c>
      <c r="B12" s="9">
        <v>50</v>
      </c>
      <c r="C12" s="2"/>
      <c r="D12" s="2"/>
      <c r="E12" s="2"/>
      <c r="F12" s="92"/>
      <c r="G12" s="93"/>
      <c r="H12" s="93"/>
      <c r="I12" s="93"/>
      <c r="J12" s="93"/>
      <c r="K12" s="94"/>
    </row>
    <row r="13" spans="1:11" ht="15" thickBot="1" x14ac:dyDescent="0.4">
      <c r="A13" s="81" t="s">
        <v>59</v>
      </c>
      <c r="B13" s="9"/>
      <c r="C13" s="87"/>
      <c r="D13" s="81"/>
      <c r="E13" s="2"/>
      <c r="F13" s="92"/>
      <c r="G13" s="93"/>
      <c r="H13" s="93"/>
      <c r="I13" s="93"/>
      <c r="J13" s="93"/>
      <c r="K13" s="94"/>
    </row>
    <row r="14" spans="1:11" x14ac:dyDescent="0.35">
      <c r="A14" s="24" t="s">
        <v>118</v>
      </c>
      <c r="B14" s="38">
        <f>B8+B12</f>
        <v>75</v>
      </c>
      <c r="C14" s="2"/>
      <c r="D14" s="99" t="s">
        <v>96</v>
      </c>
      <c r="E14" s="2"/>
      <c r="F14" s="92"/>
      <c r="G14" s="93"/>
      <c r="H14" s="93"/>
      <c r="I14" s="93"/>
      <c r="J14" s="93"/>
      <c r="K14" s="94"/>
    </row>
    <row r="15" spans="1:11" ht="15" customHeight="1" thickBot="1" x14ac:dyDescent="0.4">
      <c r="A15" s="25" t="s">
        <v>65</v>
      </c>
      <c r="B15" s="39">
        <f>0.8*B14</f>
        <v>60</v>
      </c>
      <c r="C15" s="2"/>
      <c r="D15" s="99"/>
      <c r="E15" s="2"/>
      <c r="F15" s="96"/>
      <c r="G15" s="97"/>
      <c r="H15" s="97"/>
      <c r="I15" s="97"/>
      <c r="J15" s="97"/>
      <c r="K15" s="98"/>
    </row>
    <row r="16" spans="1:11" ht="15" customHeight="1" x14ac:dyDescent="0.35">
      <c r="A16" s="49" t="s">
        <v>119</v>
      </c>
      <c r="B16" s="50">
        <f>B9+B13</f>
        <v>0</v>
      </c>
      <c r="C16" s="2"/>
      <c r="D16" s="99"/>
      <c r="E16" s="2"/>
      <c r="F16" s="100"/>
      <c r="G16" s="100"/>
      <c r="H16" s="100"/>
      <c r="I16" s="100"/>
      <c r="J16" s="100"/>
      <c r="K16" s="100"/>
    </row>
    <row r="17" spans="1:11" ht="15" customHeight="1" thickBot="1" x14ac:dyDescent="0.4">
      <c r="A17" s="25" t="s">
        <v>65</v>
      </c>
      <c r="B17" s="39">
        <f>0.8*B16</f>
        <v>0</v>
      </c>
      <c r="C17" s="2"/>
      <c r="D17" s="99"/>
      <c r="E17" s="2"/>
      <c r="F17" s="100"/>
      <c r="G17" s="100"/>
      <c r="H17" s="100"/>
      <c r="I17" s="100"/>
      <c r="J17" s="100"/>
      <c r="K17" s="100"/>
    </row>
    <row r="18" spans="1:11" ht="15" thickBot="1" x14ac:dyDescent="0.4">
      <c r="A18" s="2"/>
      <c r="B18" s="2"/>
      <c r="C18" s="2"/>
      <c r="D18" s="99"/>
      <c r="E18" s="2"/>
      <c r="F18" s="2"/>
      <c r="G18" s="2"/>
      <c r="H18" s="2"/>
      <c r="I18" s="2"/>
      <c r="J18" s="2"/>
      <c r="K18" s="2"/>
    </row>
    <row r="19" spans="1:11" ht="15" thickBot="1" x14ac:dyDescent="0.4">
      <c r="A19" s="95" t="s">
        <v>61</v>
      </c>
      <c r="B19" s="2"/>
      <c r="C19" s="2"/>
      <c r="D19" s="99"/>
      <c r="E19" s="2"/>
      <c r="F19" s="89" t="s">
        <v>105</v>
      </c>
      <c r="G19" s="90"/>
      <c r="H19" s="90"/>
      <c r="I19" s="90"/>
      <c r="J19" s="90"/>
      <c r="K19" s="91"/>
    </row>
    <row r="20" spans="1:11" ht="15" thickBot="1" x14ac:dyDescent="0.4">
      <c r="A20" s="2" t="s">
        <v>58</v>
      </c>
      <c r="B20" s="9"/>
      <c r="C20" s="2"/>
      <c r="D20" s="99"/>
      <c r="E20" s="2"/>
      <c r="F20" s="92"/>
      <c r="G20" s="93"/>
      <c r="H20" s="93"/>
      <c r="I20" s="93"/>
      <c r="J20" s="93"/>
      <c r="K20" s="94"/>
    </row>
    <row r="21" spans="1:11" ht="15" thickBot="1" x14ac:dyDescent="0.4">
      <c r="A21" s="2" t="s">
        <v>59</v>
      </c>
      <c r="B21" s="9"/>
      <c r="C21" s="2"/>
      <c r="D21" s="99"/>
      <c r="E21" s="2"/>
      <c r="F21" s="92"/>
      <c r="G21" s="93"/>
      <c r="H21" s="93"/>
      <c r="I21" s="93"/>
      <c r="J21" s="93"/>
      <c r="K21" s="94"/>
    </row>
    <row r="22" spans="1:11" x14ac:dyDescent="0.35">
      <c r="A22" s="2"/>
      <c r="B22" s="2"/>
      <c r="C22" s="2"/>
      <c r="D22" s="99"/>
      <c r="E22" s="2"/>
      <c r="F22" s="92"/>
      <c r="G22" s="93"/>
      <c r="H22" s="93"/>
      <c r="I22" s="93"/>
      <c r="J22" s="93"/>
      <c r="K22" s="94"/>
    </row>
    <row r="23" spans="1:11" ht="15" thickBot="1" x14ac:dyDescent="0.4">
      <c r="A23" s="95" t="s">
        <v>62</v>
      </c>
      <c r="B23" s="2"/>
      <c r="C23" s="2"/>
      <c r="D23" s="2"/>
      <c r="E23" s="2"/>
      <c r="F23" s="92"/>
      <c r="G23" s="93"/>
      <c r="H23" s="93"/>
      <c r="I23" s="93"/>
      <c r="J23" s="93"/>
      <c r="K23" s="94"/>
    </row>
    <row r="24" spans="1:11" ht="15" thickBot="1" x14ac:dyDescent="0.4">
      <c r="A24" s="2" t="s">
        <v>58</v>
      </c>
      <c r="B24" s="9"/>
      <c r="C24" s="2"/>
      <c r="D24" s="2"/>
      <c r="E24" s="2"/>
      <c r="F24" s="92"/>
      <c r="G24" s="93"/>
      <c r="H24" s="93"/>
      <c r="I24" s="93"/>
      <c r="J24" s="93"/>
      <c r="K24" s="94"/>
    </row>
    <row r="25" spans="1:11" ht="15" thickBot="1" x14ac:dyDescent="0.4">
      <c r="A25" s="2" t="s">
        <v>63</v>
      </c>
      <c r="B25" s="9"/>
      <c r="C25" s="2"/>
      <c r="D25" s="2"/>
      <c r="E25" s="2"/>
      <c r="F25" s="92"/>
      <c r="G25" s="93"/>
      <c r="H25" s="93"/>
      <c r="I25" s="93"/>
      <c r="J25" s="93"/>
      <c r="K25" s="94"/>
    </row>
    <row r="26" spans="1:11" x14ac:dyDescent="0.35">
      <c r="A26" s="2"/>
      <c r="B26" s="88"/>
      <c r="C26" s="2"/>
      <c r="D26" s="2"/>
      <c r="E26" s="2"/>
      <c r="F26" s="92"/>
      <c r="G26" s="93"/>
      <c r="H26" s="93"/>
      <c r="I26" s="93"/>
      <c r="J26" s="93"/>
      <c r="K26" s="94"/>
    </row>
    <row r="27" spans="1:11" x14ac:dyDescent="0.35">
      <c r="A27" s="2"/>
      <c r="B27" s="88"/>
      <c r="C27" s="2"/>
      <c r="D27" s="2"/>
      <c r="E27" s="2"/>
      <c r="F27" s="92"/>
      <c r="G27" s="93"/>
      <c r="H27" s="93"/>
      <c r="I27" s="93"/>
      <c r="J27" s="93"/>
      <c r="K27" s="94"/>
    </row>
    <row r="28" spans="1:11" x14ac:dyDescent="0.35">
      <c r="A28" s="2"/>
      <c r="B28" s="88"/>
      <c r="C28" s="2"/>
      <c r="D28" s="2"/>
      <c r="E28" s="2"/>
      <c r="F28" s="92"/>
      <c r="G28" s="93"/>
      <c r="H28" s="93"/>
      <c r="I28" s="93"/>
      <c r="J28" s="93"/>
      <c r="K28" s="94"/>
    </row>
    <row r="29" spans="1:11" x14ac:dyDescent="0.35">
      <c r="A29" s="2"/>
      <c r="B29" s="2"/>
      <c r="C29" s="2"/>
      <c r="D29" s="2"/>
      <c r="E29" s="2"/>
      <c r="F29" s="92"/>
      <c r="G29" s="93"/>
      <c r="H29" s="93"/>
      <c r="I29" s="93"/>
      <c r="J29" s="93"/>
      <c r="K29" s="94"/>
    </row>
    <row r="30" spans="1:11" x14ac:dyDescent="0.35">
      <c r="A30" s="63" t="s">
        <v>13</v>
      </c>
      <c r="B30" s="2"/>
      <c r="C30" s="2"/>
      <c r="D30" s="2"/>
      <c r="E30" s="2"/>
      <c r="F30" s="92"/>
      <c r="G30" s="93"/>
      <c r="H30" s="93"/>
      <c r="I30" s="93"/>
      <c r="J30" s="93"/>
      <c r="K30" s="94"/>
    </row>
    <row r="31" spans="1:11" x14ac:dyDescent="0.35">
      <c r="A31" s="95" t="s">
        <v>64</v>
      </c>
      <c r="B31" s="2"/>
      <c r="C31" s="2"/>
      <c r="D31" s="2"/>
      <c r="E31" s="2"/>
      <c r="F31" s="92"/>
      <c r="G31" s="93"/>
      <c r="H31" s="93"/>
      <c r="I31" s="93"/>
      <c r="J31" s="93"/>
      <c r="K31" s="94"/>
    </row>
    <row r="32" spans="1:11" ht="15" thickBot="1" x14ac:dyDescent="0.4">
      <c r="A32" s="2" t="s">
        <v>67</v>
      </c>
      <c r="B32" s="2"/>
      <c r="C32" s="2"/>
      <c r="D32" s="2"/>
      <c r="E32" s="2"/>
      <c r="F32" s="92"/>
      <c r="G32" s="93"/>
      <c r="H32" s="93"/>
      <c r="I32" s="93"/>
      <c r="J32" s="93"/>
      <c r="K32" s="94"/>
    </row>
    <row r="33" spans="1:17" ht="15" thickBot="1" x14ac:dyDescent="0.4">
      <c r="A33" s="2" t="s">
        <v>60</v>
      </c>
      <c r="B33" s="9">
        <v>25</v>
      </c>
      <c r="C33" s="2"/>
      <c r="D33" s="2"/>
      <c r="E33" s="2"/>
      <c r="F33" s="96"/>
      <c r="G33" s="97"/>
      <c r="H33" s="97"/>
      <c r="I33" s="97"/>
      <c r="J33" s="97"/>
      <c r="K33" s="98"/>
    </row>
    <row r="34" spans="1:17" ht="15" thickBot="1" x14ac:dyDescent="0.4">
      <c r="A34" s="2" t="s">
        <v>66</v>
      </c>
      <c r="B34" s="9"/>
      <c r="C34" s="2"/>
      <c r="D34" s="2"/>
      <c r="E34" s="2"/>
      <c r="F34" s="2"/>
      <c r="G34" s="2"/>
      <c r="H34" s="2"/>
      <c r="I34" s="2"/>
      <c r="J34" s="2"/>
      <c r="K34" s="2"/>
    </row>
    <row r="35" spans="1:17" ht="14.5" customHeight="1" x14ac:dyDescent="0.35">
      <c r="A35" s="2"/>
      <c r="B35" s="2"/>
      <c r="C35" s="2"/>
      <c r="D35" s="2"/>
      <c r="E35" s="2"/>
      <c r="F35" s="89" t="s">
        <v>107</v>
      </c>
      <c r="G35" s="90"/>
      <c r="H35" s="90"/>
      <c r="I35" s="90"/>
      <c r="J35" s="90"/>
      <c r="K35" s="91"/>
    </row>
    <row r="36" spans="1:17" ht="15" thickBot="1" x14ac:dyDescent="0.4">
      <c r="A36" s="2" t="s">
        <v>68</v>
      </c>
      <c r="B36" s="2"/>
      <c r="C36" s="2"/>
      <c r="D36" s="2" t="s">
        <v>69</v>
      </c>
      <c r="E36" s="2"/>
      <c r="F36" s="92"/>
      <c r="G36" s="93"/>
      <c r="H36" s="93"/>
      <c r="I36" s="93"/>
      <c r="J36" s="93"/>
      <c r="K36" s="94"/>
    </row>
    <row r="37" spans="1:17" ht="15" thickBot="1" x14ac:dyDescent="0.4">
      <c r="A37" s="2" t="s">
        <v>60</v>
      </c>
      <c r="B37" s="9">
        <v>50</v>
      </c>
      <c r="C37" s="2"/>
      <c r="D37" s="2"/>
      <c r="E37" s="2"/>
      <c r="F37" s="92"/>
      <c r="G37" s="93"/>
      <c r="H37" s="93"/>
      <c r="I37" s="93"/>
      <c r="J37" s="93"/>
      <c r="K37" s="94"/>
    </row>
    <row r="38" spans="1:17" ht="15" thickBot="1" x14ac:dyDescent="0.4">
      <c r="A38" s="81" t="s">
        <v>66</v>
      </c>
      <c r="B38" s="9"/>
      <c r="C38" s="87"/>
      <c r="D38" s="2"/>
      <c r="E38" s="2"/>
      <c r="F38" s="92"/>
      <c r="G38" s="93"/>
      <c r="H38" s="93"/>
      <c r="I38" s="93"/>
      <c r="J38" s="93"/>
      <c r="K38" s="94"/>
    </row>
    <row r="39" spans="1:17" x14ac:dyDescent="0.35">
      <c r="A39" s="24" t="s">
        <v>123</v>
      </c>
      <c r="B39" s="38">
        <f>B33+B37</f>
        <v>75</v>
      </c>
      <c r="C39" s="2"/>
      <c r="D39" s="2"/>
      <c r="E39" s="2"/>
      <c r="F39" s="92"/>
      <c r="G39" s="93"/>
      <c r="H39" s="93"/>
      <c r="I39" s="93"/>
      <c r="J39" s="93"/>
      <c r="K39" s="94"/>
      <c r="Q39" s="11"/>
    </row>
    <row r="40" spans="1:17" ht="15" thickBot="1" x14ac:dyDescent="0.4">
      <c r="A40" s="25" t="s">
        <v>65</v>
      </c>
      <c r="B40" s="39">
        <f>0.8*B39</f>
        <v>60</v>
      </c>
      <c r="C40" s="2"/>
      <c r="D40" s="59" t="s">
        <v>96</v>
      </c>
      <c r="E40" s="2"/>
      <c r="F40" s="92"/>
      <c r="G40" s="93"/>
      <c r="H40" s="93"/>
      <c r="I40" s="93"/>
      <c r="J40" s="93"/>
      <c r="K40" s="94"/>
    </row>
    <row r="41" spans="1:17" x14ac:dyDescent="0.35">
      <c r="A41" s="49" t="s">
        <v>124</v>
      </c>
      <c r="B41" s="50">
        <f>B34+B38</f>
        <v>0</v>
      </c>
      <c r="C41" s="2"/>
      <c r="D41" s="59"/>
      <c r="E41" s="2"/>
      <c r="F41" s="92"/>
      <c r="G41" s="93"/>
      <c r="H41" s="93"/>
      <c r="I41" s="93"/>
      <c r="J41" s="93"/>
      <c r="K41" s="94"/>
    </row>
    <row r="42" spans="1:17" ht="15" thickBot="1" x14ac:dyDescent="0.4">
      <c r="A42" s="25" t="s">
        <v>65</v>
      </c>
      <c r="B42" s="39">
        <f>0.8*B41</f>
        <v>0</v>
      </c>
      <c r="C42" s="2"/>
      <c r="D42" s="59"/>
      <c r="E42" s="2"/>
      <c r="F42" s="92"/>
      <c r="G42" s="93"/>
      <c r="H42" s="93"/>
      <c r="I42" s="93"/>
      <c r="J42" s="93"/>
      <c r="K42" s="94"/>
    </row>
    <row r="43" spans="1:17" x14ac:dyDescent="0.35">
      <c r="A43" s="2"/>
      <c r="B43" s="2"/>
      <c r="C43" s="2"/>
      <c r="D43" s="59"/>
      <c r="E43" s="2"/>
      <c r="F43" s="92"/>
      <c r="G43" s="93"/>
      <c r="H43" s="93"/>
      <c r="I43" s="93"/>
      <c r="J43" s="93"/>
      <c r="K43" s="94"/>
    </row>
    <row r="44" spans="1:17" ht="15" thickBot="1" x14ac:dyDescent="0.4">
      <c r="A44" s="95" t="s">
        <v>61</v>
      </c>
      <c r="B44" s="2"/>
      <c r="C44" s="2"/>
      <c r="D44" s="59"/>
      <c r="E44" s="2"/>
      <c r="F44" s="92"/>
      <c r="G44" s="93"/>
      <c r="H44" s="93"/>
      <c r="I44" s="93"/>
      <c r="J44" s="93"/>
      <c r="K44" s="94"/>
    </row>
    <row r="45" spans="1:17" ht="15" thickBot="1" x14ac:dyDescent="0.4">
      <c r="A45" s="2" t="s">
        <v>60</v>
      </c>
      <c r="B45" s="9"/>
      <c r="C45" s="2"/>
      <c r="D45" s="59"/>
      <c r="E45" s="2"/>
      <c r="F45" s="92"/>
      <c r="G45" s="93"/>
      <c r="H45" s="93"/>
      <c r="I45" s="93"/>
      <c r="J45" s="93"/>
      <c r="K45" s="94"/>
    </row>
    <row r="46" spans="1:17" ht="15" thickBot="1" x14ac:dyDescent="0.4">
      <c r="A46" s="2" t="s">
        <v>66</v>
      </c>
      <c r="B46" s="9"/>
      <c r="C46" s="2"/>
      <c r="D46" s="59"/>
      <c r="E46" s="2"/>
      <c r="F46" s="96"/>
      <c r="G46" s="97"/>
      <c r="H46" s="97"/>
      <c r="I46" s="97"/>
      <c r="J46" s="97"/>
      <c r="K46" s="98"/>
    </row>
    <row r="47" spans="1:17" x14ac:dyDescent="0.35">
      <c r="A47" s="2"/>
      <c r="B47" s="2"/>
      <c r="C47" s="2"/>
      <c r="D47" s="59"/>
      <c r="E47" s="2"/>
      <c r="F47" s="2"/>
      <c r="G47" s="2"/>
      <c r="H47" s="2"/>
      <c r="I47" s="2"/>
      <c r="J47" s="2"/>
      <c r="K47" s="2"/>
    </row>
    <row r="48" spans="1:17" ht="15" thickBot="1" x14ac:dyDescent="0.4">
      <c r="A48" s="95" t="s">
        <v>62</v>
      </c>
      <c r="B48" s="2"/>
      <c r="C48" s="2"/>
      <c r="D48" s="59"/>
      <c r="E48" s="2"/>
      <c r="F48" s="2"/>
      <c r="G48" s="2"/>
      <c r="H48" s="2"/>
      <c r="I48" s="2"/>
      <c r="J48" s="2"/>
      <c r="K48" s="2"/>
    </row>
    <row r="49" spans="1:11" ht="15" thickBot="1" x14ac:dyDescent="0.4">
      <c r="A49" s="2" t="s">
        <v>60</v>
      </c>
      <c r="B49" s="9"/>
      <c r="C49" s="2"/>
      <c r="D49" s="2"/>
      <c r="E49" s="2"/>
      <c r="F49" s="2"/>
      <c r="G49" s="2"/>
      <c r="H49" s="2"/>
      <c r="I49" s="2"/>
      <c r="J49" s="2"/>
      <c r="K49" s="2"/>
    </row>
    <row r="50" spans="1:11" ht="15" thickBot="1" x14ac:dyDescent="0.4">
      <c r="A50" s="2" t="s">
        <v>66</v>
      </c>
      <c r="B50" s="9"/>
      <c r="C50" s="2"/>
      <c r="D50" s="2"/>
      <c r="E50" s="2"/>
      <c r="F50" s="2"/>
      <c r="G50" s="2"/>
      <c r="H50" s="2"/>
      <c r="I50" s="2"/>
      <c r="J50" s="2"/>
      <c r="K50" s="2"/>
    </row>
    <row r="51" spans="1:11" x14ac:dyDescent="0.35">
      <c r="A51" s="11"/>
      <c r="B51" s="11"/>
      <c r="C51" s="11"/>
      <c r="D51" s="11"/>
    </row>
  </sheetData>
  <sheetProtection algorithmName="SHA-512" hashValue="kJKXXRWlMTs25jpwN5RpGMeMBhUqcmzEfprT2OVKJ1akfJKP041hMDXqJAH+/F4rYasYMrA4m6J8OQoIdnw9iQ==" saltValue="3LQq5yxmHbwbCHgiRP7CeA==" spinCount="100000" sheet="1" objects="1" scenarios="1"/>
  <mergeCells count="6">
    <mergeCell ref="F35:K46"/>
    <mergeCell ref="F19:K33"/>
    <mergeCell ref="D14:D22"/>
    <mergeCell ref="D40:D48"/>
    <mergeCell ref="F4:K9"/>
    <mergeCell ref="F11:K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964B-909C-4FA2-86E2-0C91F1F4309F}">
  <dimension ref="A1:P52"/>
  <sheetViews>
    <sheetView workbookViewId="0">
      <selection activeCell="L43" sqref="L43"/>
    </sheetView>
  </sheetViews>
  <sheetFormatPr defaultRowHeight="14.5" x14ac:dyDescent="0.35"/>
  <cols>
    <col min="1" max="1" width="43.26953125" customWidth="1"/>
    <col min="2" max="2" width="10.36328125" bestFit="1" customWidth="1"/>
    <col min="9" max="9" width="14.453125" customWidth="1"/>
    <col min="10" max="10" width="14.6328125" customWidth="1"/>
    <col min="15" max="15" width="12.1796875" customWidth="1"/>
    <col min="16" max="16" width="18.81640625" customWidth="1"/>
  </cols>
  <sheetData>
    <row r="1" spans="1:16" ht="18.5" x14ac:dyDescent="0.45">
      <c r="A1" s="15" t="s">
        <v>0</v>
      </c>
      <c r="B1" s="11"/>
      <c r="C1" s="11"/>
      <c r="D1" s="11"/>
      <c r="E1" s="11"/>
      <c r="F1" s="11"/>
      <c r="G1" s="11"/>
      <c r="H1" s="11"/>
      <c r="I1" s="11"/>
      <c r="J1" s="11"/>
      <c r="K1" s="11"/>
      <c r="L1" s="11"/>
      <c r="M1" s="11"/>
      <c r="N1" s="11"/>
      <c r="O1" s="11"/>
      <c r="P1" s="11"/>
    </row>
    <row r="2" spans="1:16" x14ac:dyDescent="0.35">
      <c r="A2" s="12" t="s">
        <v>77</v>
      </c>
      <c r="B2" s="11"/>
      <c r="C2" s="11"/>
      <c r="D2" s="11"/>
      <c r="E2" s="11"/>
      <c r="F2" s="11"/>
      <c r="G2" s="11"/>
      <c r="H2" s="11"/>
      <c r="I2" s="11"/>
      <c r="J2" s="11"/>
      <c r="K2" s="11"/>
      <c r="L2" s="11"/>
      <c r="M2" s="11"/>
      <c r="N2" s="11"/>
      <c r="O2" s="11"/>
      <c r="P2" s="11"/>
    </row>
    <row r="3" spans="1:16" x14ac:dyDescent="0.35">
      <c r="A3" s="16" t="s">
        <v>53</v>
      </c>
      <c r="B3" s="11"/>
      <c r="C3" s="11"/>
      <c r="D3" s="11"/>
      <c r="E3" s="11"/>
      <c r="F3" s="11"/>
      <c r="G3" s="11"/>
      <c r="H3" s="11"/>
      <c r="I3" s="11"/>
      <c r="J3" s="16" t="s">
        <v>72</v>
      </c>
      <c r="K3" s="11"/>
      <c r="L3" s="11"/>
      <c r="M3" s="11"/>
      <c r="N3" s="11"/>
      <c r="O3" s="11"/>
      <c r="P3" s="11"/>
    </row>
    <row r="4" spans="1:16" ht="44" thickBot="1" x14ac:dyDescent="0.4">
      <c r="A4" s="63" t="s">
        <v>5</v>
      </c>
      <c r="B4" s="2"/>
      <c r="C4" s="2"/>
      <c r="D4" s="2"/>
      <c r="E4" s="2"/>
      <c r="F4" s="2"/>
      <c r="G4" s="2"/>
      <c r="H4" s="2"/>
      <c r="I4" s="2"/>
      <c r="J4" s="61">
        <v>2022</v>
      </c>
      <c r="K4" s="62" t="s">
        <v>26</v>
      </c>
      <c r="L4" s="62" t="s">
        <v>27</v>
      </c>
      <c r="M4" s="62" t="s">
        <v>28</v>
      </c>
      <c r="N4" s="62" t="s">
        <v>10</v>
      </c>
      <c r="O4" s="62" t="s">
        <v>11</v>
      </c>
      <c r="P4" s="101" t="s">
        <v>73</v>
      </c>
    </row>
    <row r="5" spans="1:16" x14ac:dyDescent="0.35">
      <c r="A5" s="65" t="s">
        <v>52</v>
      </c>
      <c r="B5" s="2"/>
      <c r="C5" s="2"/>
      <c r="D5" s="2"/>
      <c r="E5" s="2"/>
      <c r="F5" s="2"/>
      <c r="G5" s="2"/>
      <c r="H5" s="2"/>
      <c r="I5" s="2"/>
      <c r="J5" s="64" t="s">
        <v>14</v>
      </c>
      <c r="K5" s="3"/>
      <c r="L5" s="4"/>
      <c r="M5" s="18">
        <f>K5+L5</f>
        <v>0</v>
      </c>
      <c r="N5" s="18">
        <f>M5/31</f>
        <v>0</v>
      </c>
      <c r="O5" s="4"/>
      <c r="P5" s="18">
        <f>N5*O5</f>
        <v>0</v>
      </c>
    </row>
    <row r="6" spans="1:16" ht="15" thickBot="1" x14ac:dyDescent="0.4">
      <c r="A6" s="2"/>
      <c r="B6" s="2"/>
      <c r="C6" s="2"/>
      <c r="D6" s="2"/>
      <c r="E6" s="2"/>
      <c r="F6" s="2"/>
      <c r="G6" s="2"/>
      <c r="H6" s="2"/>
      <c r="I6" s="2"/>
      <c r="J6" s="64" t="s">
        <v>15</v>
      </c>
      <c r="K6" s="5"/>
      <c r="L6" s="6"/>
      <c r="M6" s="19">
        <f t="shared" ref="M6:M16" si="0">K6+L6</f>
        <v>0</v>
      </c>
      <c r="N6" s="19">
        <f>M6/28</f>
        <v>0</v>
      </c>
      <c r="O6" s="6"/>
      <c r="P6" s="19">
        <f t="shared" ref="P6:P16" si="1">N6*O6</f>
        <v>0</v>
      </c>
    </row>
    <row r="7" spans="1:16" ht="15" thickBot="1" x14ac:dyDescent="0.4">
      <c r="A7" s="2" t="s">
        <v>121</v>
      </c>
      <c r="B7" s="9">
        <v>60</v>
      </c>
      <c r="C7" s="2"/>
      <c r="D7" s="2"/>
      <c r="E7" s="2"/>
      <c r="F7" s="2"/>
      <c r="G7" s="2"/>
      <c r="H7" s="2"/>
      <c r="I7" s="2"/>
      <c r="J7" s="64" t="s">
        <v>16</v>
      </c>
      <c r="K7" s="5"/>
      <c r="L7" s="6"/>
      <c r="M7" s="19">
        <f t="shared" si="0"/>
        <v>0</v>
      </c>
      <c r="N7" s="19">
        <f>M8/31</f>
        <v>0</v>
      </c>
      <c r="O7" s="6"/>
      <c r="P7" s="19">
        <f t="shared" si="1"/>
        <v>0</v>
      </c>
    </row>
    <row r="8" spans="1:16" ht="15" thickBot="1" x14ac:dyDescent="0.4">
      <c r="A8" s="2" t="s">
        <v>54</v>
      </c>
      <c r="B8" s="40">
        <f>B7/30</f>
        <v>2</v>
      </c>
      <c r="C8" s="2"/>
      <c r="D8" s="2"/>
      <c r="E8" s="2"/>
      <c r="F8" s="2"/>
      <c r="G8" s="2"/>
      <c r="H8" s="2"/>
      <c r="I8" s="2"/>
      <c r="J8" s="64" t="s">
        <v>17</v>
      </c>
      <c r="K8" s="5"/>
      <c r="L8" s="6"/>
      <c r="M8" s="19">
        <f t="shared" si="0"/>
        <v>0</v>
      </c>
      <c r="N8" s="19">
        <f>M8/30</f>
        <v>0</v>
      </c>
      <c r="O8" s="6"/>
      <c r="P8" s="19">
        <f t="shared" si="1"/>
        <v>0</v>
      </c>
    </row>
    <row r="9" spans="1:16" ht="15" thickBot="1" x14ac:dyDescent="0.4">
      <c r="A9" s="81" t="s">
        <v>97</v>
      </c>
      <c r="B9" s="47">
        <v>10</v>
      </c>
      <c r="C9" s="81" t="s">
        <v>55</v>
      </c>
      <c r="D9" s="2"/>
      <c r="E9" s="2"/>
      <c r="F9" s="2"/>
      <c r="G9" s="2"/>
      <c r="H9" s="2"/>
      <c r="I9" s="2"/>
      <c r="J9" s="64" t="s">
        <v>18</v>
      </c>
      <c r="K9" s="5"/>
      <c r="L9" s="6"/>
      <c r="M9" s="19">
        <f t="shared" si="0"/>
        <v>0</v>
      </c>
      <c r="N9" s="19">
        <f>M9/31</f>
        <v>0</v>
      </c>
      <c r="O9" s="6"/>
      <c r="P9" s="19">
        <f t="shared" si="1"/>
        <v>0</v>
      </c>
    </row>
    <row r="10" spans="1:16" ht="15" thickBot="1" x14ac:dyDescent="0.4">
      <c r="A10" s="13" t="s">
        <v>57</v>
      </c>
      <c r="B10" s="41">
        <f>B8*B9</f>
        <v>20</v>
      </c>
      <c r="C10" s="14" t="s">
        <v>56</v>
      </c>
      <c r="D10" s="2"/>
      <c r="E10" s="2"/>
      <c r="F10" s="2"/>
      <c r="G10" s="2"/>
      <c r="H10" s="2"/>
      <c r="I10" s="2"/>
      <c r="J10" s="64" t="s">
        <v>19</v>
      </c>
      <c r="K10" s="5"/>
      <c r="L10" s="6"/>
      <c r="M10" s="19">
        <f t="shared" si="0"/>
        <v>0</v>
      </c>
      <c r="N10" s="19">
        <f>M10/30</f>
        <v>0</v>
      </c>
      <c r="O10" s="6"/>
      <c r="P10" s="19">
        <f t="shared" si="1"/>
        <v>0</v>
      </c>
    </row>
    <row r="11" spans="1:16" x14ac:dyDescent="0.35">
      <c r="A11" s="2"/>
      <c r="B11" s="65" t="s">
        <v>125</v>
      </c>
      <c r="C11" s="2"/>
      <c r="D11" s="2"/>
      <c r="E11" s="2"/>
      <c r="F11" s="2"/>
      <c r="G11" s="2"/>
      <c r="H11" s="2"/>
      <c r="I11" s="2"/>
      <c r="J11" s="64" t="s">
        <v>20</v>
      </c>
      <c r="K11" s="5"/>
      <c r="L11" s="6"/>
      <c r="M11" s="19">
        <f t="shared" si="0"/>
        <v>0</v>
      </c>
      <c r="N11" s="19">
        <f>M11/31</f>
        <v>0</v>
      </c>
      <c r="O11" s="6"/>
      <c r="P11" s="19">
        <f t="shared" si="1"/>
        <v>0</v>
      </c>
    </row>
    <row r="12" spans="1:16" ht="15" thickBot="1" x14ac:dyDescent="0.4">
      <c r="A12" s="2"/>
      <c r="B12" s="65"/>
      <c r="C12" s="2"/>
      <c r="D12" s="2"/>
      <c r="E12" s="2"/>
      <c r="F12" s="2"/>
      <c r="G12" s="2"/>
      <c r="H12" s="2"/>
      <c r="I12" s="2"/>
      <c r="J12" s="64" t="s">
        <v>21</v>
      </c>
      <c r="K12" s="5"/>
      <c r="L12" s="6"/>
      <c r="M12" s="19">
        <f t="shared" si="0"/>
        <v>0</v>
      </c>
      <c r="N12" s="19">
        <f>M12/31</f>
        <v>0</v>
      </c>
      <c r="O12" s="6"/>
      <c r="P12" s="19">
        <f t="shared" si="1"/>
        <v>0</v>
      </c>
    </row>
    <row r="13" spans="1:16" ht="15" thickBot="1" x14ac:dyDescent="0.4">
      <c r="A13" s="2" t="s">
        <v>122</v>
      </c>
      <c r="B13" s="9">
        <v>50</v>
      </c>
      <c r="C13" s="2"/>
      <c r="D13" s="2"/>
      <c r="E13" s="2"/>
      <c r="F13" s="2"/>
      <c r="G13" s="2"/>
      <c r="H13" s="2"/>
      <c r="I13" s="2"/>
      <c r="J13" s="64" t="s">
        <v>22</v>
      </c>
      <c r="K13" s="5"/>
      <c r="L13" s="6"/>
      <c r="M13" s="19">
        <f t="shared" si="0"/>
        <v>0</v>
      </c>
      <c r="N13" s="19">
        <f>M13/30</f>
        <v>0</v>
      </c>
      <c r="O13" s="6"/>
      <c r="P13" s="19">
        <f t="shared" si="1"/>
        <v>0</v>
      </c>
    </row>
    <row r="14" spans="1:16" ht="15" thickBot="1" x14ac:dyDescent="0.4">
      <c r="A14" s="2" t="s">
        <v>54</v>
      </c>
      <c r="B14" s="40">
        <f>B13/30</f>
        <v>1.6666666666666667</v>
      </c>
      <c r="C14" s="2"/>
      <c r="D14" s="2"/>
      <c r="E14" s="2"/>
      <c r="F14" s="2"/>
      <c r="G14" s="2"/>
      <c r="H14" s="2"/>
      <c r="I14" s="2"/>
      <c r="J14" s="64" t="s">
        <v>23</v>
      </c>
      <c r="K14" s="5"/>
      <c r="L14" s="6"/>
      <c r="M14" s="19">
        <f t="shared" si="0"/>
        <v>0</v>
      </c>
      <c r="N14" s="19">
        <f>M14/31</f>
        <v>0</v>
      </c>
      <c r="O14" s="6"/>
      <c r="P14" s="19">
        <f t="shared" si="1"/>
        <v>0</v>
      </c>
    </row>
    <row r="15" spans="1:16" ht="15" thickBot="1" x14ac:dyDescent="0.4">
      <c r="A15" s="81" t="s">
        <v>97</v>
      </c>
      <c r="B15" s="42">
        <v>10</v>
      </c>
      <c r="C15" s="81" t="s">
        <v>55</v>
      </c>
      <c r="D15" s="2"/>
      <c r="E15" s="2"/>
      <c r="F15" s="2"/>
      <c r="G15" s="2"/>
      <c r="H15" s="2"/>
      <c r="I15" s="2"/>
      <c r="J15" s="64" t="s">
        <v>24</v>
      </c>
      <c r="K15" s="5"/>
      <c r="L15" s="6"/>
      <c r="M15" s="19">
        <f t="shared" si="0"/>
        <v>0</v>
      </c>
      <c r="N15" s="19">
        <f>M15/30</f>
        <v>0</v>
      </c>
      <c r="O15" s="6"/>
      <c r="P15" s="19">
        <f t="shared" si="1"/>
        <v>0</v>
      </c>
    </row>
    <row r="16" spans="1:16" ht="15" thickBot="1" x14ac:dyDescent="0.4">
      <c r="A16" s="13" t="s">
        <v>57</v>
      </c>
      <c r="B16" s="41">
        <f>B14*B15</f>
        <v>16.666666666666668</v>
      </c>
      <c r="C16" s="22" t="s">
        <v>56</v>
      </c>
      <c r="D16" s="2"/>
      <c r="E16" s="2"/>
      <c r="F16" s="2"/>
      <c r="G16" s="2"/>
      <c r="H16" s="2"/>
      <c r="I16" s="2"/>
      <c r="J16" s="70" t="s">
        <v>25</v>
      </c>
      <c r="K16" s="7"/>
      <c r="L16" s="8"/>
      <c r="M16" s="21">
        <f t="shared" si="0"/>
        <v>0</v>
      </c>
      <c r="N16" s="21">
        <f>M16/31</f>
        <v>0</v>
      </c>
      <c r="O16" s="8"/>
      <c r="P16" s="21">
        <f t="shared" si="1"/>
        <v>0</v>
      </c>
    </row>
    <row r="17" spans="1:16" x14ac:dyDescent="0.35">
      <c r="A17" s="2"/>
      <c r="B17" s="65" t="s">
        <v>125</v>
      </c>
      <c r="C17" s="2"/>
      <c r="D17" s="2"/>
      <c r="E17" s="2"/>
      <c r="F17" s="2"/>
      <c r="G17" s="2"/>
      <c r="H17" s="2"/>
      <c r="I17" s="2"/>
      <c r="J17" s="71" t="s">
        <v>74</v>
      </c>
      <c r="K17" s="11" t="e">
        <f>AVERAGE(K5:K16)</f>
        <v>#DIV/0!</v>
      </c>
      <c r="L17" s="11" t="e">
        <f>AVERAGE(L5:L16)</f>
        <v>#DIV/0!</v>
      </c>
      <c r="M17" s="11">
        <f t="shared" ref="M17:N17" si="2">AVERAGE(M5:M16)</f>
        <v>0</v>
      </c>
      <c r="N17" s="11">
        <f t="shared" si="2"/>
        <v>0</v>
      </c>
      <c r="O17" s="2"/>
      <c r="P17" s="11">
        <f t="shared" ref="P17" si="3">AVERAGE(P5:P16)</f>
        <v>0</v>
      </c>
    </row>
    <row r="18" spans="1:16" x14ac:dyDescent="0.35">
      <c r="A18" s="99" t="s">
        <v>98</v>
      </c>
      <c r="B18" s="2"/>
      <c r="C18" s="2"/>
      <c r="D18" s="2"/>
      <c r="E18" s="2"/>
      <c r="F18" s="2"/>
      <c r="G18" s="2"/>
      <c r="H18" s="2"/>
      <c r="I18" s="2"/>
      <c r="J18" s="71" t="s">
        <v>75</v>
      </c>
      <c r="K18" s="11">
        <f>MAX(K5:K16)</f>
        <v>0</v>
      </c>
      <c r="L18" s="11">
        <f>MAX(L5:L16)</f>
        <v>0</v>
      </c>
      <c r="M18" s="11">
        <f t="shared" ref="M18:P18" si="4">MAX(M5:M16)</f>
        <v>0</v>
      </c>
      <c r="N18" s="11">
        <f t="shared" si="4"/>
        <v>0</v>
      </c>
      <c r="O18" s="2"/>
      <c r="P18" s="11">
        <f t="shared" si="4"/>
        <v>0</v>
      </c>
    </row>
    <row r="19" spans="1:16" x14ac:dyDescent="0.35">
      <c r="A19" s="99"/>
      <c r="B19" s="2"/>
      <c r="C19" s="2"/>
      <c r="D19" s="2"/>
      <c r="E19" s="2"/>
      <c r="F19" s="2"/>
      <c r="G19" s="2"/>
      <c r="H19" s="2"/>
      <c r="I19" s="2"/>
      <c r="J19" s="2"/>
      <c r="K19" s="2"/>
      <c r="L19" s="2"/>
      <c r="M19" s="2"/>
      <c r="N19" s="2"/>
      <c r="O19" s="2"/>
      <c r="P19" s="2"/>
    </row>
    <row r="20" spans="1:16" x14ac:dyDescent="0.35">
      <c r="A20" s="99"/>
      <c r="B20" s="2"/>
      <c r="C20" s="2"/>
      <c r="D20" s="2"/>
      <c r="E20" s="2"/>
      <c r="F20" s="2"/>
      <c r="G20" s="2"/>
      <c r="H20" s="2"/>
      <c r="I20" s="2"/>
      <c r="J20" s="2"/>
      <c r="K20" s="2"/>
      <c r="L20" s="2"/>
      <c r="M20" s="2"/>
      <c r="N20" s="2"/>
      <c r="O20" s="2"/>
      <c r="P20" s="2"/>
    </row>
    <row r="21" spans="1:16" x14ac:dyDescent="0.35">
      <c r="A21" s="99"/>
      <c r="B21" s="2"/>
      <c r="C21" s="2"/>
      <c r="D21" s="2"/>
      <c r="E21" s="2"/>
      <c r="F21" s="2"/>
      <c r="G21" s="2"/>
      <c r="H21" s="2"/>
      <c r="I21" s="2"/>
      <c r="J21" s="2"/>
      <c r="K21" s="2"/>
      <c r="L21" s="2"/>
      <c r="M21" s="2"/>
      <c r="N21" s="2"/>
      <c r="O21" s="2"/>
      <c r="P21" s="2"/>
    </row>
    <row r="22" spans="1:16" x14ac:dyDescent="0.35">
      <c r="A22" s="99"/>
      <c r="B22" s="2"/>
      <c r="C22" s="2"/>
      <c r="D22" s="2"/>
      <c r="E22" s="2"/>
      <c r="F22" s="2"/>
      <c r="G22" s="2"/>
      <c r="H22" s="2"/>
      <c r="I22" s="2"/>
      <c r="J22" s="2"/>
      <c r="K22" s="2"/>
      <c r="L22" s="2"/>
      <c r="M22" s="2"/>
      <c r="N22" s="2"/>
      <c r="O22" s="2"/>
      <c r="P22" s="2"/>
    </row>
    <row r="23" spans="1:16" x14ac:dyDescent="0.35">
      <c r="A23" s="99"/>
      <c r="B23" s="2"/>
      <c r="C23" s="2"/>
      <c r="D23" s="2"/>
      <c r="E23" s="2"/>
      <c r="F23" s="2"/>
      <c r="G23" s="2"/>
      <c r="H23" s="2"/>
      <c r="I23" s="2"/>
      <c r="J23" s="2"/>
      <c r="K23" s="2"/>
      <c r="L23" s="2"/>
      <c r="M23" s="2"/>
      <c r="N23" s="2"/>
      <c r="O23" s="2"/>
      <c r="P23" s="2"/>
    </row>
    <row r="24" spans="1:16" x14ac:dyDescent="0.35">
      <c r="A24" s="99"/>
      <c r="B24" s="2"/>
      <c r="C24" s="2"/>
      <c r="D24" s="2"/>
      <c r="E24" s="2"/>
      <c r="F24" s="2"/>
      <c r="G24" s="2"/>
      <c r="H24" s="2"/>
      <c r="I24" s="2"/>
      <c r="J24" s="78" t="s">
        <v>72</v>
      </c>
      <c r="K24" s="2"/>
      <c r="L24" s="2"/>
      <c r="M24" s="2"/>
      <c r="N24" s="2"/>
      <c r="O24" s="2"/>
      <c r="P24" s="2"/>
    </row>
    <row r="25" spans="1:16" ht="44" thickBot="1" x14ac:dyDescent="0.4">
      <c r="A25" s="99"/>
      <c r="B25" s="2"/>
      <c r="C25" s="2"/>
      <c r="D25" s="2"/>
      <c r="E25" s="2"/>
      <c r="F25" s="2"/>
      <c r="G25" s="2"/>
      <c r="H25" s="2"/>
      <c r="I25" s="2"/>
      <c r="J25" s="61">
        <v>2022</v>
      </c>
      <c r="K25" s="62" t="s">
        <v>71</v>
      </c>
      <c r="L25" s="62" t="s">
        <v>27</v>
      </c>
      <c r="M25" s="62" t="s">
        <v>28</v>
      </c>
      <c r="N25" s="62" t="s">
        <v>10</v>
      </c>
      <c r="O25" s="62" t="s">
        <v>11</v>
      </c>
      <c r="P25" s="101" t="s">
        <v>73</v>
      </c>
    </row>
    <row r="26" spans="1:16" x14ac:dyDescent="0.35">
      <c r="A26" s="99"/>
      <c r="B26" s="2"/>
      <c r="C26" s="2"/>
      <c r="D26" s="2"/>
      <c r="E26" s="2"/>
      <c r="F26" s="2"/>
      <c r="G26" s="2"/>
      <c r="H26" s="2"/>
      <c r="I26" s="2"/>
      <c r="J26" s="64" t="s">
        <v>14</v>
      </c>
      <c r="K26" s="3"/>
      <c r="L26" s="4"/>
      <c r="M26" s="18">
        <f>K26+L26</f>
        <v>0</v>
      </c>
      <c r="N26" s="18">
        <f>M26/31</f>
        <v>0</v>
      </c>
      <c r="O26" s="4"/>
      <c r="P26" s="18">
        <f>N26*O26</f>
        <v>0</v>
      </c>
    </row>
    <row r="27" spans="1:16" x14ac:dyDescent="0.35">
      <c r="A27" s="102"/>
      <c r="B27" s="2"/>
      <c r="C27" s="2"/>
      <c r="D27" s="2"/>
      <c r="E27" s="2"/>
      <c r="F27" s="2"/>
      <c r="G27" s="2"/>
      <c r="H27" s="2"/>
      <c r="I27" s="2"/>
      <c r="J27" s="64" t="s">
        <v>15</v>
      </c>
      <c r="K27" s="5"/>
      <c r="L27" s="6"/>
      <c r="M27" s="19">
        <f t="shared" ref="M27:M37" si="5">K27+L27</f>
        <v>0</v>
      </c>
      <c r="N27" s="19">
        <f>M27/28</f>
        <v>0</v>
      </c>
      <c r="O27" s="6"/>
      <c r="P27" s="19">
        <f t="shared" ref="P27:P37" si="6">N27*O27</f>
        <v>0</v>
      </c>
    </row>
    <row r="28" spans="1:16" x14ac:dyDescent="0.35">
      <c r="A28" s="102"/>
      <c r="B28" s="2"/>
      <c r="C28" s="2"/>
      <c r="D28" s="2"/>
      <c r="E28" s="2"/>
      <c r="F28" s="2"/>
      <c r="G28" s="2"/>
      <c r="H28" s="2"/>
      <c r="I28" s="2"/>
      <c r="J28" s="64" t="s">
        <v>16</v>
      </c>
      <c r="K28" s="5"/>
      <c r="L28" s="6"/>
      <c r="M28" s="19">
        <f t="shared" si="5"/>
        <v>0</v>
      </c>
      <c r="N28" s="19">
        <f>M29/31</f>
        <v>0</v>
      </c>
      <c r="O28" s="6"/>
      <c r="P28" s="19">
        <f t="shared" si="6"/>
        <v>0</v>
      </c>
    </row>
    <row r="29" spans="1:16" x14ac:dyDescent="0.35">
      <c r="A29" s="2"/>
      <c r="B29" s="2"/>
      <c r="C29" s="2"/>
      <c r="D29" s="2"/>
      <c r="E29" s="2"/>
      <c r="F29" s="2"/>
      <c r="G29" s="2"/>
      <c r="H29" s="2"/>
      <c r="I29" s="2"/>
      <c r="J29" s="64" t="s">
        <v>17</v>
      </c>
      <c r="K29" s="5"/>
      <c r="L29" s="6"/>
      <c r="M29" s="19">
        <f t="shared" si="5"/>
        <v>0</v>
      </c>
      <c r="N29" s="19">
        <f>M29/30</f>
        <v>0</v>
      </c>
      <c r="O29" s="6"/>
      <c r="P29" s="19">
        <f t="shared" si="6"/>
        <v>0</v>
      </c>
    </row>
    <row r="30" spans="1:16" x14ac:dyDescent="0.35">
      <c r="A30" s="63" t="s">
        <v>13</v>
      </c>
      <c r="B30" s="2"/>
      <c r="C30" s="2"/>
      <c r="D30" s="2"/>
      <c r="E30" s="2"/>
      <c r="F30" s="2"/>
      <c r="G30" s="2"/>
      <c r="H30" s="2"/>
      <c r="I30" s="2"/>
      <c r="J30" s="64" t="s">
        <v>18</v>
      </c>
      <c r="K30" s="5"/>
      <c r="L30" s="6"/>
      <c r="M30" s="19">
        <f t="shared" si="5"/>
        <v>0</v>
      </c>
      <c r="N30" s="19">
        <f>M30/31</f>
        <v>0</v>
      </c>
      <c r="O30" s="6"/>
      <c r="P30" s="19">
        <f t="shared" si="6"/>
        <v>0</v>
      </c>
    </row>
    <row r="31" spans="1:16" x14ac:dyDescent="0.35">
      <c r="A31" s="65" t="s">
        <v>52</v>
      </c>
      <c r="B31" s="2"/>
      <c r="C31" s="2"/>
      <c r="D31" s="2"/>
      <c r="E31" s="2"/>
      <c r="F31" s="2"/>
      <c r="G31" s="2"/>
      <c r="H31" s="2"/>
      <c r="I31" s="2"/>
      <c r="J31" s="64" t="s">
        <v>19</v>
      </c>
      <c r="K31" s="5"/>
      <c r="L31" s="6"/>
      <c r="M31" s="19">
        <f t="shared" si="5"/>
        <v>0</v>
      </c>
      <c r="N31" s="19">
        <f>M31/30</f>
        <v>0</v>
      </c>
      <c r="O31" s="6"/>
      <c r="P31" s="19">
        <f t="shared" si="6"/>
        <v>0</v>
      </c>
    </row>
    <row r="32" spans="1:16" ht="15" thickBot="1" x14ac:dyDescent="0.4">
      <c r="A32" s="65"/>
      <c r="B32" s="2"/>
      <c r="C32" s="2"/>
      <c r="D32" s="2"/>
      <c r="E32" s="2"/>
      <c r="F32" s="2"/>
      <c r="G32" s="2"/>
      <c r="H32" s="2"/>
      <c r="I32" s="2"/>
      <c r="J32" s="64" t="s">
        <v>20</v>
      </c>
      <c r="K32" s="5"/>
      <c r="L32" s="6"/>
      <c r="M32" s="19">
        <f t="shared" si="5"/>
        <v>0</v>
      </c>
      <c r="N32" s="19">
        <f>M32/31</f>
        <v>0</v>
      </c>
      <c r="O32" s="6"/>
      <c r="P32" s="19">
        <f t="shared" si="6"/>
        <v>0</v>
      </c>
    </row>
    <row r="33" spans="1:16" ht="15" thickBot="1" x14ac:dyDescent="0.4">
      <c r="A33" s="2" t="s">
        <v>121</v>
      </c>
      <c r="B33" s="9">
        <v>85</v>
      </c>
      <c r="C33" s="2"/>
      <c r="D33" s="2"/>
      <c r="E33" s="2"/>
      <c r="F33" s="2"/>
      <c r="G33" s="2"/>
      <c r="H33" s="2"/>
      <c r="I33" s="2"/>
      <c r="J33" s="64" t="s">
        <v>21</v>
      </c>
      <c r="K33" s="5"/>
      <c r="L33" s="6"/>
      <c r="M33" s="19">
        <f t="shared" si="5"/>
        <v>0</v>
      </c>
      <c r="N33" s="19">
        <f>M33/31</f>
        <v>0</v>
      </c>
      <c r="O33" s="6"/>
      <c r="P33" s="19">
        <f t="shared" si="6"/>
        <v>0</v>
      </c>
    </row>
    <row r="34" spans="1:16" ht="15" thickBot="1" x14ac:dyDescent="0.4">
      <c r="A34" s="2" t="s">
        <v>54</v>
      </c>
      <c r="B34" s="40">
        <f>B33/30</f>
        <v>2.8333333333333335</v>
      </c>
      <c r="C34" s="2"/>
      <c r="D34" s="2"/>
      <c r="E34" s="2"/>
      <c r="F34" s="2"/>
      <c r="G34" s="2"/>
      <c r="H34" s="2"/>
      <c r="I34" s="2"/>
      <c r="J34" s="64" t="s">
        <v>22</v>
      </c>
      <c r="K34" s="5"/>
      <c r="L34" s="6"/>
      <c r="M34" s="19">
        <f t="shared" si="5"/>
        <v>0</v>
      </c>
      <c r="N34" s="19">
        <f>M34/30</f>
        <v>0</v>
      </c>
      <c r="O34" s="6"/>
      <c r="P34" s="19">
        <f t="shared" si="6"/>
        <v>0</v>
      </c>
    </row>
    <row r="35" spans="1:16" ht="15" thickBot="1" x14ac:dyDescent="0.4">
      <c r="A35" s="81" t="s">
        <v>97</v>
      </c>
      <c r="B35" s="42">
        <v>10</v>
      </c>
      <c r="C35" s="81" t="s">
        <v>55</v>
      </c>
      <c r="D35" s="2"/>
      <c r="E35" s="2"/>
      <c r="F35" s="2"/>
      <c r="G35" s="2"/>
      <c r="H35" s="2"/>
      <c r="I35" s="2"/>
      <c r="J35" s="64" t="s">
        <v>23</v>
      </c>
      <c r="K35" s="5"/>
      <c r="L35" s="6"/>
      <c r="M35" s="19">
        <f t="shared" si="5"/>
        <v>0</v>
      </c>
      <c r="N35" s="19">
        <f>M35/31</f>
        <v>0</v>
      </c>
      <c r="O35" s="6"/>
      <c r="P35" s="19">
        <f t="shared" si="6"/>
        <v>0</v>
      </c>
    </row>
    <row r="36" spans="1:16" ht="15" thickBot="1" x14ac:dyDescent="0.4">
      <c r="A36" s="13" t="s">
        <v>70</v>
      </c>
      <c r="B36" s="41">
        <f>B34*B35</f>
        <v>28.333333333333336</v>
      </c>
      <c r="C36" s="22" t="s">
        <v>84</v>
      </c>
      <c r="D36" s="2"/>
      <c r="E36" s="2"/>
      <c r="F36" s="2"/>
      <c r="G36" s="2"/>
      <c r="H36" s="2"/>
      <c r="I36" s="2"/>
      <c r="J36" s="64" t="s">
        <v>24</v>
      </c>
      <c r="K36" s="5"/>
      <c r="L36" s="6"/>
      <c r="M36" s="19">
        <f t="shared" si="5"/>
        <v>0</v>
      </c>
      <c r="N36" s="19">
        <f>M36/30</f>
        <v>0</v>
      </c>
      <c r="O36" s="6"/>
      <c r="P36" s="19">
        <f t="shared" si="6"/>
        <v>0</v>
      </c>
    </row>
    <row r="37" spans="1:16" ht="15" thickBot="1" x14ac:dyDescent="0.4">
      <c r="A37" s="2"/>
      <c r="B37" s="65" t="s">
        <v>125</v>
      </c>
      <c r="C37" s="2"/>
      <c r="D37" s="2"/>
      <c r="E37" s="2"/>
      <c r="F37" s="2"/>
      <c r="G37" s="2"/>
      <c r="H37" s="2"/>
      <c r="I37" s="2"/>
      <c r="J37" s="70" t="s">
        <v>25</v>
      </c>
      <c r="K37" s="7"/>
      <c r="L37" s="8"/>
      <c r="M37" s="21">
        <f t="shared" si="5"/>
        <v>0</v>
      </c>
      <c r="N37" s="21">
        <f>M37/31</f>
        <v>0</v>
      </c>
      <c r="O37" s="8"/>
      <c r="P37" s="21">
        <f t="shared" si="6"/>
        <v>0</v>
      </c>
    </row>
    <row r="38" spans="1:16" ht="15" thickBot="1" x14ac:dyDescent="0.4">
      <c r="A38" s="2"/>
      <c r="B38" s="65"/>
      <c r="C38" s="2"/>
      <c r="D38" s="2"/>
      <c r="E38" s="2"/>
      <c r="F38" s="2"/>
      <c r="G38" s="2"/>
      <c r="H38" s="2"/>
      <c r="I38" s="2"/>
      <c r="J38" s="71" t="s">
        <v>74</v>
      </c>
      <c r="K38" s="11" t="e">
        <f>AVERAGE(K26:K37)</f>
        <v>#DIV/0!</v>
      </c>
      <c r="L38" s="11" t="e">
        <f>AVERAGE(L26:L37)</f>
        <v>#DIV/0!</v>
      </c>
      <c r="M38" s="11">
        <f>AVERAGE(M26:M37)</f>
        <v>0</v>
      </c>
      <c r="N38" s="11">
        <f>AVERAGE(N26:N37)</f>
        <v>0</v>
      </c>
      <c r="O38" s="2"/>
      <c r="P38" s="11">
        <f>AVERAGE(P26:P37)</f>
        <v>0</v>
      </c>
    </row>
    <row r="39" spans="1:16" ht="15" thickBot="1" x14ac:dyDescent="0.4">
      <c r="A39" s="2" t="s">
        <v>122</v>
      </c>
      <c r="B39" s="9">
        <v>20</v>
      </c>
      <c r="C39" s="2"/>
      <c r="D39" s="2"/>
      <c r="E39" s="2"/>
      <c r="F39" s="2"/>
      <c r="G39" s="2"/>
      <c r="H39" s="2"/>
      <c r="I39" s="2"/>
      <c r="J39" s="71" t="s">
        <v>75</v>
      </c>
      <c r="K39" s="11">
        <f>MAX(K26:K37)</f>
        <v>0</v>
      </c>
      <c r="L39" s="11">
        <f>MAX(L26:L37)</f>
        <v>0</v>
      </c>
      <c r="M39" s="11">
        <f t="shared" ref="M39:P39" si="7">MAX(M26:M37)</f>
        <v>0</v>
      </c>
      <c r="N39" s="11">
        <f t="shared" si="7"/>
        <v>0</v>
      </c>
      <c r="O39" s="2"/>
      <c r="P39" s="11">
        <f t="shared" si="7"/>
        <v>0</v>
      </c>
    </row>
    <row r="40" spans="1:16" ht="17.5" customHeight="1" thickBot="1" x14ac:dyDescent="0.4">
      <c r="A40" s="2" t="s">
        <v>54</v>
      </c>
      <c r="B40" s="40">
        <f>B39/30</f>
        <v>0.66666666666666663</v>
      </c>
      <c r="C40" s="2"/>
      <c r="D40" s="2"/>
      <c r="E40" s="2"/>
      <c r="F40" s="2"/>
      <c r="G40" s="2"/>
      <c r="H40" s="2"/>
      <c r="I40" s="2"/>
      <c r="J40" s="2"/>
      <c r="K40" s="2"/>
      <c r="L40" s="2"/>
      <c r="M40" s="2"/>
      <c r="N40" s="2"/>
      <c r="O40" s="2"/>
      <c r="P40" s="2"/>
    </row>
    <row r="41" spans="1:16" ht="15" thickBot="1" x14ac:dyDescent="0.4">
      <c r="A41" s="81" t="s">
        <v>97</v>
      </c>
      <c r="B41" s="42">
        <v>10</v>
      </c>
      <c r="C41" s="81" t="s">
        <v>55</v>
      </c>
      <c r="D41" s="2"/>
      <c r="E41" s="2"/>
      <c r="F41" s="2"/>
      <c r="G41" s="2"/>
      <c r="H41" s="2"/>
      <c r="I41" s="2"/>
      <c r="J41" s="2"/>
      <c r="K41" s="2"/>
      <c r="L41" s="2"/>
      <c r="M41" s="2"/>
      <c r="N41" s="2"/>
      <c r="O41" s="2"/>
      <c r="P41" s="2"/>
    </row>
    <row r="42" spans="1:16" ht="15" thickBot="1" x14ac:dyDescent="0.4">
      <c r="A42" s="13" t="s">
        <v>70</v>
      </c>
      <c r="B42" s="41">
        <f>B40*B41</f>
        <v>6.6666666666666661</v>
      </c>
      <c r="C42" s="22" t="s">
        <v>84</v>
      </c>
      <c r="D42" s="2"/>
      <c r="E42" s="2"/>
      <c r="F42" s="2"/>
      <c r="G42" s="2"/>
      <c r="H42" s="2"/>
      <c r="I42" s="2"/>
      <c r="J42" s="2"/>
      <c r="K42" s="2"/>
      <c r="L42" s="2"/>
      <c r="M42" s="2"/>
      <c r="N42" s="2"/>
      <c r="O42" s="2"/>
      <c r="P42" s="2"/>
    </row>
    <row r="43" spans="1:16" x14ac:dyDescent="0.35">
      <c r="A43" s="2"/>
      <c r="B43" s="65" t="s">
        <v>125</v>
      </c>
      <c r="C43" s="2"/>
      <c r="D43" s="2"/>
      <c r="E43" s="2"/>
      <c r="F43" s="2"/>
      <c r="G43" s="2"/>
      <c r="H43" s="2"/>
      <c r="I43" s="2"/>
      <c r="J43" s="2"/>
      <c r="K43" s="2"/>
      <c r="L43" s="2"/>
      <c r="M43" s="2"/>
      <c r="N43" s="2"/>
      <c r="O43" s="2"/>
      <c r="P43" s="2"/>
    </row>
    <row r="44" spans="1:16" x14ac:dyDescent="0.35">
      <c r="A44" s="99" t="s">
        <v>98</v>
      </c>
      <c r="B44" s="2"/>
      <c r="C44" s="2"/>
      <c r="D44" s="2"/>
      <c r="E44" s="2"/>
      <c r="F44" s="2"/>
      <c r="G44" s="2"/>
      <c r="H44" s="2"/>
      <c r="I44" s="2"/>
      <c r="J44" s="2"/>
      <c r="K44" s="2"/>
      <c r="L44" s="2"/>
      <c r="M44" s="2"/>
      <c r="N44" s="2"/>
      <c r="O44" s="2"/>
      <c r="P44" s="2"/>
    </row>
    <row r="45" spans="1:16" x14ac:dyDescent="0.35">
      <c r="A45" s="99"/>
      <c r="B45" s="2"/>
      <c r="C45" s="2"/>
      <c r="D45" s="2"/>
      <c r="E45" s="2"/>
      <c r="F45" s="2"/>
      <c r="G45" s="2"/>
      <c r="H45" s="2"/>
      <c r="I45" s="2"/>
      <c r="J45" s="2"/>
      <c r="K45" s="2"/>
      <c r="L45" s="2"/>
      <c r="M45" s="2"/>
      <c r="N45" s="2"/>
      <c r="O45" s="2"/>
      <c r="P45" s="2"/>
    </row>
    <row r="46" spans="1:16" x14ac:dyDescent="0.35">
      <c r="A46" s="99"/>
      <c r="B46" s="2"/>
      <c r="C46" s="2"/>
      <c r="D46" s="2"/>
      <c r="E46" s="2"/>
      <c r="F46" s="2"/>
      <c r="G46" s="2"/>
      <c r="H46" s="2"/>
      <c r="I46" s="2"/>
      <c r="J46" s="2"/>
      <c r="K46" s="2"/>
      <c r="L46" s="2"/>
      <c r="M46" s="2"/>
      <c r="N46" s="2"/>
      <c r="O46" s="2"/>
      <c r="P46" s="2"/>
    </row>
    <row r="47" spans="1:16" x14ac:dyDescent="0.35">
      <c r="A47" s="99"/>
      <c r="B47" s="2"/>
      <c r="C47" s="2"/>
      <c r="D47" s="2"/>
      <c r="E47" s="2"/>
      <c r="F47" s="2"/>
      <c r="G47" s="2"/>
      <c r="H47" s="2"/>
      <c r="I47" s="2"/>
      <c r="J47" s="2"/>
      <c r="K47" s="2"/>
      <c r="L47" s="2"/>
      <c r="M47" s="2"/>
      <c r="N47" s="2"/>
      <c r="O47" s="2"/>
      <c r="P47" s="2"/>
    </row>
    <row r="48" spans="1:16" x14ac:dyDescent="0.35">
      <c r="A48" s="99"/>
      <c r="B48" s="2"/>
      <c r="C48" s="2"/>
      <c r="D48" s="2"/>
      <c r="E48" s="2"/>
      <c r="F48" s="2"/>
      <c r="G48" s="2"/>
      <c r="H48" s="2"/>
      <c r="I48" s="2"/>
      <c r="J48" s="2"/>
      <c r="K48" s="2"/>
      <c r="L48" s="2"/>
      <c r="M48" s="2"/>
      <c r="N48" s="2"/>
      <c r="O48" s="2"/>
      <c r="P48" s="2"/>
    </row>
    <row r="49" spans="1:16" x14ac:dyDescent="0.35">
      <c r="A49" s="99"/>
      <c r="B49" s="2"/>
      <c r="C49" s="2"/>
      <c r="D49" s="2"/>
      <c r="E49" s="2"/>
      <c r="F49" s="2"/>
      <c r="G49" s="2"/>
      <c r="H49" s="2"/>
      <c r="I49" s="2"/>
      <c r="J49" s="2"/>
      <c r="K49" s="2"/>
      <c r="L49" s="2"/>
      <c r="M49" s="2"/>
      <c r="N49" s="2"/>
      <c r="O49" s="2"/>
      <c r="P49" s="2"/>
    </row>
    <row r="50" spans="1:16" x14ac:dyDescent="0.35">
      <c r="A50" s="99"/>
      <c r="B50" s="2"/>
      <c r="C50" s="2"/>
      <c r="D50" s="2"/>
      <c r="E50" s="2"/>
      <c r="F50" s="2"/>
      <c r="G50" s="2"/>
      <c r="H50" s="2"/>
      <c r="I50" s="2"/>
      <c r="J50" s="2"/>
      <c r="K50" s="2"/>
      <c r="L50" s="2"/>
      <c r="M50" s="2"/>
      <c r="N50" s="2"/>
      <c r="O50" s="2"/>
      <c r="P50" s="2"/>
    </row>
    <row r="51" spans="1:16" x14ac:dyDescent="0.35">
      <c r="A51" s="99"/>
      <c r="B51" s="2"/>
      <c r="C51" s="2"/>
      <c r="D51" s="2"/>
      <c r="E51" s="2"/>
      <c r="F51" s="2"/>
      <c r="G51" s="2"/>
      <c r="H51" s="2"/>
      <c r="I51" s="2"/>
      <c r="J51" s="2"/>
      <c r="K51" s="2"/>
      <c r="L51" s="2"/>
      <c r="M51" s="2"/>
      <c r="N51" s="2"/>
      <c r="O51" s="2"/>
      <c r="P51" s="2"/>
    </row>
    <row r="52" spans="1:16" x14ac:dyDescent="0.35">
      <c r="A52" s="99"/>
      <c r="B52" s="2"/>
      <c r="C52" s="2"/>
      <c r="D52" s="2"/>
      <c r="E52" s="2"/>
      <c r="F52" s="2"/>
      <c r="G52" s="2"/>
      <c r="H52" s="2"/>
      <c r="I52" s="2"/>
      <c r="J52" s="2"/>
      <c r="K52" s="2"/>
      <c r="L52" s="2"/>
      <c r="M52" s="2"/>
      <c r="N52" s="2"/>
      <c r="O52" s="2"/>
      <c r="P52" s="2"/>
    </row>
  </sheetData>
  <sheetProtection algorithmName="SHA-512" hashValue="j3Mf3eZHPqlHD2zhZtx4+nbAgIY5VVtoRulKtkVlxewLNoJAs/DGqst8PYT9+fDWjSdzsHQnV+dMkgYI+Dhgyw==" saltValue="kM8nCRwWsqBu1/R8mDwzBQ==" spinCount="100000" sheet="1" objects="1" scenarios="1"/>
  <mergeCells count="2">
    <mergeCell ref="A18:A26"/>
    <mergeCell ref="A44:A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14AFE-2B2B-4699-8076-76FBD41CA83E}">
  <dimension ref="A1:S54"/>
  <sheetViews>
    <sheetView tabSelected="1" workbookViewId="0">
      <selection activeCell="E31" sqref="E31"/>
    </sheetView>
  </sheetViews>
  <sheetFormatPr defaultRowHeight="14.5" x14ac:dyDescent="0.35"/>
  <cols>
    <col min="1" max="1" width="11.1796875" customWidth="1"/>
    <col min="2" max="2" width="19.26953125" customWidth="1"/>
    <col min="3" max="3" width="20.1796875" customWidth="1"/>
    <col min="4" max="4" width="18.54296875" customWidth="1"/>
    <col min="5" max="5" width="15.54296875" customWidth="1"/>
  </cols>
  <sheetData>
    <row r="1" spans="1:19" ht="18.5" x14ac:dyDescent="0.45">
      <c r="A1" s="48" t="s">
        <v>112</v>
      </c>
      <c r="F1" s="2"/>
      <c r="G1" s="2"/>
      <c r="H1" s="2"/>
      <c r="I1" s="2"/>
      <c r="J1" s="2"/>
      <c r="K1" s="2"/>
      <c r="L1" s="2"/>
      <c r="M1" s="2"/>
      <c r="N1" s="2"/>
      <c r="O1" s="2"/>
      <c r="P1" s="2"/>
      <c r="Q1" s="2"/>
      <c r="R1" s="2"/>
      <c r="S1" s="2"/>
    </row>
    <row r="2" spans="1:19" ht="18.5" x14ac:dyDescent="0.45">
      <c r="B2" s="48"/>
      <c r="F2" s="2"/>
      <c r="G2" s="2"/>
      <c r="H2" s="2"/>
      <c r="I2" s="2"/>
      <c r="J2" s="2"/>
      <c r="K2" s="2"/>
      <c r="L2" s="2"/>
      <c r="M2" s="2"/>
      <c r="N2" s="2"/>
      <c r="O2" s="2"/>
      <c r="P2" s="2"/>
      <c r="Q2" s="2"/>
      <c r="R2" s="2"/>
      <c r="S2" s="2"/>
    </row>
    <row r="3" spans="1:19" x14ac:dyDescent="0.35">
      <c r="A3" s="63" t="s">
        <v>5</v>
      </c>
      <c r="B3" s="2"/>
      <c r="C3" s="2"/>
      <c r="D3" s="2"/>
      <c r="E3" s="2"/>
      <c r="F3" s="2"/>
      <c r="G3" s="2"/>
      <c r="H3" s="2"/>
      <c r="I3" s="2"/>
      <c r="J3" s="2"/>
      <c r="K3" s="2"/>
      <c r="L3" s="2"/>
      <c r="M3" s="2"/>
      <c r="N3" s="2"/>
      <c r="O3" s="2"/>
      <c r="P3" s="2"/>
      <c r="Q3" s="2"/>
      <c r="R3" s="2"/>
      <c r="S3" s="2"/>
    </row>
    <row r="4" spans="1:19" ht="43.5" customHeight="1" x14ac:dyDescent="0.35">
      <c r="A4" s="2"/>
      <c r="B4" s="103" t="s">
        <v>113</v>
      </c>
      <c r="C4" s="103" t="s">
        <v>117</v>
      </c>
      <c r="D4" s="103" t="s">
        <v>120</v>
      </c>
      <c r="E4" s="103" t="s">
        <v>114</v>
      </c>
      <c r="F4" s="2"/>
      <c r="G4" s="2"/>
      <c r="H4" s="2"/>
      <c r="I4" s="2"/>
      <c r="J4" s="2"/>
      <c r="K4" s="2"/>
      <c r="L4" s="2"/>
      <c r="M4" s="2"/>
      <c r="N4" s="2"/>
      <c r="O4" s="2"/>
      <c r="P4" s="2"/>
      <c r="Q4" s="2"/>
      <c r="R4" s="2"/>
      <c r="S4" s="2"/>
    </row>
    <row r="5" spans="1:19" x14ac:dyDescent="0.35">
      <c r="A5" s="78" t="s">
        <v>115</v>
      </c>
      <c r="B5" s="104">
        <f>'Intake Based'!D21</f>
        <v>0</v>
      </c>
      <c r="C5" s="105">
        <f>Staffing!G17</f>
        <v>30</v>
      </c>
      <c r="D5" s="105">
        <f>'Humane Housing'!B15</f>
        <v>60</v>
      </c>
      <c r="E5" s="104">
        <f>Outcomes!B10</f>
        <v>20</v>
      </c>
      <c r="F5" s="2"/>
      <c r="G5" s="2"/>
      <c r="H5" s="2"/>
      <c r="I5" s="2"/>
      <c r="J5" s="2"/>
      <c r="K5" s="2"/>
      <c r="L5" s="2"/>
      <c r="M5" s="2"/>
      <c r="N5" s="2"/>
      <c r="O5" s="2"/>
      <c r="P5" s="2"/>
      <c r="Q5" s="2"/>
      <c r="R5" s="2"/>
      <c r="S5" s="2"/>
    </row>
    <row r="6" spans="1:19" x14ac:dyDescent="0.35">
      <c r="A6" s="78" t="s">
        <v>116</v>
      </c>
      <c r="B6" s="104">
        <f>'Intake Based'!D22</f>
        <v>0</v>
      </c>
      <c r="C6" s="105"/>
      <c r="D6" s="105"/>
      <c r="E6" s="104">
        <f>Outcomes!B16</f>
        <v>16.666666666666668</v>
      </c>
      <c r="F6" s="2"/>
      <c r="G6" s="2"/>
      <c r="H6" s="2"/>
      <c r="I6" s="2"/>
      <c r="J6" s="2"/>
      <c r="K6" s="2"/>
      <c r="L6" s="2"/>
      <c r="M6" s="2"/>
      <c r="N6" s="2"/>
      <c r="O6" s="2"/>
      <c r="P6" s="2"/>
      <c r="Q6" s="2"/>
      <c r="R6" s="2"/>
      <c r="S6" s="2"/>
    </row>
    <row r="7" spans="1:19" x14ac:dyDescent="0.35">
      <c r="A7" s="2"/>
      <c r="B7" s="2"/>
      <c r="C7" s="2"/>
      <c r="D7" s="2"/>
      <c r="E7" s="2"/>
      <c r="F7" s="2"/>
      <c r="G7" s="2"/>
      <c r="H7" s="2"/>
      <c r="I7" s="2"/>
      <c r="J7" s="2"/>
      <c r="K7" s="2"/>
      <c r="L7" s="2"/>
      <c r="M7" s="2"/>
      <c r="N7" s="2"/>
      <c r="O7" s="2"/>
      <c r="P7" s="2"/>
      <c r="Q7" s="2"/>
      <c r="R7" s="2"/>
      <c r="S7" s="2"/>
    </row>
    <row r="8" spans="1:19" x14ac:dyDescent="0.35">
      <c r="A8" s="2"/>
      <c r="B8" s="2"/>
      <c r="C8" s="2"/>
      <c r="D8" s="2"/>
      <c r="E8" s="2"/>
      <c r="F8" s="2"/>
      <c r="G8" s="2"/>
      <c r="H8" s="2"/>
      <c r="I8" s="2"/>
      <c r="J8" s="2"/>
      <c r="K8" s="2"/>
      <c r="L8" s="2"/>
      <c r="M8" s="2"/>
      <c r="N8" s="2"/>
      <c r="O8" s="2"/>
      <c r="P8" s="2"/>
      <c r="Q8" s="2"/>
      <c r="R8" s="2"/>
      <c r="S8" s="2"/>
    </row>
    <row r="9" spans="1:19" x14ac:dyDescent="0.35">
      <c r="A9" s="2"/>
      <c r="B9" s="2"/>
      <c r="C9" s="2"/>
      <c r="D9" s="2"/>
      <c r="E9" s="2"/>
      <c r="F9" s="2"/>
      <c r="G9" s="2"/>
      <c r="H9" s="2"/>
      <c r="I9" s="2"/>
      <c r="J9" s="2"/>
      <c r="K9" s="2"/>
      <c r="L9" s="2"/>
      <c r="M9" s="2"/>
      <c r="N9" s="2"/>
      <c r="O9" s="2"/>
      <c r="P9" s="2"/>
      <c r="Q9" s="2"/>
      <c r="R9" s="2"/>
      <c r="S9" s="2"/>
    </row>
    <row r="10" spans="1:19" x14ac:dyDescent="0.35">
      <c r="A10" s="2"/>
      <c r="B10" s="2"/>
      <c r="C10" s="60"/>
      <c r="D10" s="2"/>
      <c r="E10" s="2"/>
      <c r="F10" s="2"/>
      <c r="G10" s="2"/>
      <c r="H10" s="2"/>
      <c r="I10" s="2"/>
      <c r="J10" s="2"/>
      <c r="K10" s="2"/>
      <c r="L10" s="2"/>
      <c r="M10" s="2"/>
      <c r="N10" s="2"/>
      <c r="O10" s="2"/>
      <c r="P10" s="2"/>
      <c r="Q10" s="2"/>
      <c r="R10" s="2"/>
      <c r="S10" s="2"/>
    </row>
    <row r="11" spans="1:19" x14ac:dyDescent="0.35">
      <c r="A11" s="63" t="s">
        <v>13</v>
      </c>
      <c r="B11" s="2"/>
      <c r="C11" s="2"/>
      <c r="D11" s="2"/>
      <c r="E11" s="2"/>
      <c r="F11" s="2"/>
      <c r="G11" s="2"/>
      <c r="H11" s="2"/>
      <c r="I11" s="2"/>
      <c r="J11" s="2"/>
      <c r="K11" s="2"/>
      <c r="L11" s="2"/>
      <c r="M11" s="2"/>
      <c r="N11" s="2"/>
      <c r="O11" s="2"/>
      <c r="P11" s="2"/>
      <c r="Q11" s="2"/>
      <c r="R11" s="2"/>
      <c r="S11" s="2"/>
    </row>
    <row r="12" spans="1:19" ht="43.5" x14ac:dyDescent="0.35">
      <c r="A12" s="2"/>
      <c r="B12" s="103" t="s">
        <v>113</v>
      </c>
      <c r="C12" s="103" t="s">
        <v>117</v>
      </c>
      <c r="D12" s="103" t="s">
        <v>120</v>
      </c>
      <c r="E12" s="103" t="s">
        <v>114</v>
      </c>
      <c r="F12" s="2"/>
      <c r="G12" s="2"/>
      <c r="H12" s="2"/>
      <c r="I12" s="2"/>
      <c r="J12" s="2"/>
      <c r="K12" s="2"/>
      <c r="L12" s="2"/>
      <c r="M12" s="2"/>
      <c r="N12" s="2"/>
      <c r="O12" s="2"/>
      <c r="P12" s="2"/>
      <c r="Q12" s="2"/>
      <c r="R12" s="2"/>
      <c r="S12" s="2"/>
    </row>
    <row r="13" spans="1:19" x14ac:dyDescent="0.35">
      <c r="A13" s="78" t="s">
        <v>115</v>
      </c>
      <c r="B13" s="104">
        <f>'Intake Based'!D43</f>
        <v>0</v>
      </c>
      <c r="C13" s="105">
        <f>Staffing!G36</f>
        <v>48</v>
      </c>
      <c r="D13" s="105">
        <f>'Humane Housing'!B40</f>
        <v>60</v>
      </c>
      <c r="E13" s="104">
        <f>Outcomes!B36</f>
        <v>28.333333333333336</v>
      </c>
      <c r="F13" s="2"/>
      <c r="G13" s="2"/>
      <c r="H13" s="2"/>
      <c r="I13" s="2"/>
      <c r="J13" s="2"/>
      <c r="K13" s="2"/>
      <c r="L13" s="2"/>
      <c r="M13" s="2"/>
      <c r="N13" s="2"/>
      <c r="O13" s="2"/>
      <c r="P13" s="2"/>
      <c r="Q13" s="2"/>
      <c r="R13" s="2"/>
      <c r="S13" s="2"/>
    </row>
    <row r="14" spans="1:19" x14ac:dyDescent="0.35">
      <c r="A14" s="78" t="s">
        <v>116</v>
      </c>
      <c r="B14" s="104">
        <f>'Intake Based'!D44</f>
        <v>0</v>
      </c>
      <c r="C14" s="105"/>
      <c r="D14" s="105"/>
      <c r="E14" s="104">
        <f>Outcomes!B42</f>
        <v>6.6666666666666661</v>
      </c>
      <c r="F14" s="2"/>
      <c r="G14" s="2"/>
      <c r="H14" s="2"/>
      <c r="I14" s="2"/>
      <c r="J14" s="2"/>
      <c r="K14" s="2"/>
      <c r="L14" s="2"/>
      <c r="M14" s="2"/>
      <c r="N14" s="2"/>
      <c r="O14" s="2"/>
      <c r="P14" s="2"/>
      <c r="Q14" s="2"/>
      <c r="R14" s="2"/>
      <c r="S14" s="2"/>
    </row>
    <row r="15" spans="1:19" x14ac:dyDescent="0.35">
      <c r="A15" s="2"/>
      <c r="B15" s="2"/>
      <c r="C15" s="2"/>
      <c r="D15" s="2"/>
      <c r="E15" s="2"/>
      <c r="F15" s="2"/>
      <c r="G15" s="2"/>
      <c r="H15" s="2"/>
      <c r="I15" s="2"/>
      <c r="J15" s="2"/>
      <c r="K15" s="2"/>
      <c r="L15" s="2"/>
      <c r="M15" s="2"/>
      <c r="N15" s="2"/>
      <c r="O15" s="2"/>
      <c r="P15" s="2"/>
      <c r="Q15" s="2"/>
      <c r="R15" s="2"/>
      <c r="S15" s="2"/>
    </row>
    <row r="16" spans="1:19" x14ac:dyDescent="0.35">
      <c r="A16" s="2"/>
      <c r="B16" s="2"/>
      <c r="C16" s="2"/>
      <c r="D16" s="2"/>
      <c r="E16" s="2"/>
      <c r="F16" s="2"/>
      <c r="G16" s="2"/>
      <c r="H16" s="2"/>
      <c r="I16" s="2"/>
      <c r="J16" s="2"/>
      <c r="K16" s="2"/>
      <c r="L16" s="2"/>
      <c r="M16" s="2"/>
      <c r="N16" s="2"/>
      <c r="O16" s="2"/>
      <c r="P16" s="2"/>
      <c r="Q16" s="2"/>
      <c r="R16" s="2"/>
      <c r="S16" s="2"/>
    </row>
    <row r="17" spans="1:19" x14ac:dyDescent="0.35">
      <c r="A17" s="2"/>
      <c r="B17" s="2"/>
      <c r="C17" s="2"/>
      <c r="D17" s="2"/>
      <c r="E17" s="2"/>
      <c r="F17" s="2"/>
      <c r="G17" s="2"/>
      <c r="H17" s="2"/>
      <c r="I17" s="2"/>
      <c r="J17" s="2"/>
      <c r="K17" s="2"/>
      <c r="L17" s="2"/>
      <c r="M17" s="2"/>
      <c r="N17" s="2"/>
      <c r="O17" s="2"/>
      <c r="P17" s="2"/>
      <c r="Q17" s="2"/>
      <c r="R17" s="2"/>
      <c r="S17" s="2"/>
    </row>
    <row r="18" spans="1:19" x14ac:dyDescent="0.35">
      <c r="A18" s="2"/>
      <c r="B18" s="2"/>
      <c r="C18" s="2"/>
      <c r="D18" s="2"/>
      <c r="E18" s="2"/>
      <c r="F18" s="2"/>
      <c r="G18" s="2"/>
      <c r="H18" s="2"/>
      <c r="I18" s="2"/>
      <c r="J18" s="2"/>
      <c r="K18" s="2"/>
      <c r="L18" s="2"/>
      <c r="M18" s="2"/>
      <c r="N18" s="2"/>
      <c r="O18" s="2"/>
      <c r="P18" s="2"/>
      <c r="Q18" s="2"/>
      <c r="R18" s="2"/>
      <c r="S18" s="2"/>
    </row>
    <row r="19" spans="1:19" x14ac:dyDescent="0.35">
      <c r="A19" s="2"/>
      <c r="B19" s="2"/>
      <c r="C19" s="2"/>
      <c r="D19" s="2"/>
      <c r="E19" s="2"/>
      <c r="F19" s="2"/>
      <c r="G19" s="2"/>
      <c r="H19" s="2"/>
      <c r="I19" s="2"/>
      <c r="J19" s="2"/>
      <c r="K19" s="2"/>
      <c r="L19" s="2"/>
      <c r="M19" s="2"/>
      <c r="N19" s="2"/>
      <c r="O19" s="2"/>
      <c r="P19" s="2"/>
      <c r="Q19" s="2"/>
      <c r="R19" s="2"/>
      <c r="S19" s="2"/>
    </row>
    <row r="20" spans="1:19" x14ac:dyDescent="0.35">
      <c r="A20" s="2"/>
      <c r="B20" s="2"/>
      <c r="C20" s="2"/>
      <c r="D20" s="2"/>
      <c r="E20" s="2"/>
      <c r="F20" s="2"/>
      <c r="G20" s="2"/>
      <c r="H20" s="2"/>
      <c r="I20" s="2"/>
      <c r="J20" s="2"/>
      <c r="K20" s="2"/>
      <c r="L20" s="2"/>
      <c r="M20" s="2"/>
      <c r="N20" s="2"/>
      <c r="O20" s="2"/>
      <c r="P20" s="2"/>
      <c r="Q20" s="2"/>
      <c r="R20" s="2"/>
      <c r="S20" s="2"/>
    </row>
    <row r="21" spans="1:19" x14ac:dyDescent="0.35">
      <c r="A21" s="2"/>
      <c r="B21" s="2"/>
      <c r="C21" s="2"/>
      <c r="D21" s="2"/>
      <c r="E21" s="2"/>
      <c r="F21" s="2"/>
      <c r="G21" s="2"/>
      <c r="H21" s="2"/>
      <c r="I21" s="2"/>
      <c r="J21" s="2"/>
      <c r="K21" s="2"/>
      <c r="L21" s="2"/>
      <c r="M21" s="2"/>
      <c r="N21" s="2"/>
      <c r="O21" s="2"/>
      <c r="P21" s="2"/>
      <c r="Q21" s="2"/>
      <c r="R21" s="2"/>
      <c r="S21" s="2"/>
    </row>
    <row r="22" spans="1:19" x14ac:dyDescent="0.35">
      <c r="A22" s="2"/>
      <c r="B22" s="2"/>
      <c r="C22" s="2"/>
      <c r="D22" s="2"/>
      <c r="E22" s="2"/>
      <c r="F22" s="2"/>
      <c r="G22" s="2"/>
      <c r="H22" s="2"/>
      <c r="I22" s="2"/>
      <c r="J22" s="2"/>
      <c r="K22" s="2"/>
      <c r="L22" s="2"/>
      <c r="M22" s="2"/>
      <c r="N22" s="2"/>
      <c r="O22" s="2"/>
      <c r="P22" s="2"/>
      <c r="Q22" s="2"/>
      <c r="R22" s="2"/>
      <c r="S22" s="2"/>
    </row>
    <row r="23" spans="1:19" x14ac:dyDescent="0.35">
      <c r="A23" s="2"/>
      <c r="B23" s="2"/>
      <c r="C23" s="2"/>
      <c r="D23" s="2"/>
      <c r="E23" s="2"/>
      <c r="F23" s="2"/>
      <c r="G23" s="2"/>
      <c r="H23" s="2"/>
      <c r="I23" s="2"/>
      <c r="J23" s="2"/>
      <c r="K23" s="2"/>
      <c r="L23" s="2"/>
      <c r="M23" s="2"/>
      <c r="N23" s="2"/>
      <c r="O23" s="2"/>
      <c r="P23" s="2"/>
      <c r="Q23" s="2"/>
      <c r="R23" s="2"/>
      <c r="S23" s="2"/>
    </row>
    <row r="24" spans="1:19" x14ac:dyDescent="0.35">
      <c r="A24" s="2"/>
      <c r="B24" s="2"/>
      <c r="C24" s="2"/>
      <c r="D24" s="2"/>
      <c r="E24" s="2"/>
      <c r="F24" s="2"/>
      <c r="G24" s="2"/>
      <c r="H24" s="2"/>
      <c r="I24" s="2"/>
      <c r="J24" s="2"/>
      <c r="K24" s="2"/>
      <c r="L24" s="2"/>
      <c r="M24" s="2"/>
      <c r="N24" s="2"/>
      <c r="O24" s="2"/>
      <c r="P24" s="2"/>
      <c r="Q24" s="2"/>
      <c r="R24" s="2"/>
      <c r="S24" s="2"/>
    </row>
    <row r="25" spans="1:19" x14ac:dyDescent="0.35">
      <c r="A25" s="2"/>
      <c r="B25" s="2"/>
      <c r="C25" s="2"/>
      <c r="D25" s="2"/>
      <c r="E25" s="2"/>
      <c r="F25" s="2"/>
      <c r="G25" s="2"/>
      <c r="H25" s="2"/>
      <c r="I25" s="2"/>
      <c r="J25" s="2"/>
      <c r="K25" s="2"/>
      <c r="L25" s="2"/>
      <c r="M25" s="2"/>
      <c r="N25" s="2"/>
      <c r="O25" s="2"/>
      <c r="P25" s="2"/>
      <c r="Q25" s="2"/>
      <c r="R25" s="2"/>
      <c r="S25" s="2"/>
    </row>
    <row r="26" spans="1:19" x14ac:dyDescent="0.35">
      <c r="A26" s="2"/>
      <c r="B26" s="2"/>
      <c r="C26" s="2"/>
      <c r="D26" s="2"/>
      <c r="E26" s="2"/>
      <c r="F26" s="2"/>
      <c r="G26" s="2"/>
      <c r="H26" s="2"/>
      <c r="I26" s="2"/>
      <c r="J26" s="2"/>
      <c r="K26" s="2"/>
      <c r="L26" s="2"/>
      <c r="M26" s="2"/>
      <c r="N26" s="2"/>
      <c r="O26" s="2"/>
      <c r="P26" s="2"/>
      <c r="Q26" s="2"/>
      <c r="R26" s="2"/>
      <c r="S26" s="2"/>
    </row>
    <row r="27" spans="1:19" x14ac:dyDescent="0.35">
      <c r="A27" s="2"/>
      <c r="B27" s="2"/>
      <c r="C27" s="2"/>
      <c r="D27" s="2"/>
      <c r="E27" s="2"/>
      <c r="F27" s="2"/>
      <c r="G27" s="2"/>
      <c r="H27" s="2"/>
      <c r="I27" s="2"/>
      <c r="J27" s="2"/>
      <c r="K27" s="2"/>
      <c r="L27" s="2"/>
      <c r="M27" s="2"/>
      <c r="N27" s="2"/>
      <c r="O27" s="2"/>
      <c r="P27" s="2"/>
      <c r="Q27" s="2"/>
      <c r="R27" s="2"/>
      <c r="S27" s="2"/>
    </row>
    <row r="28" spans="1:19" x14ac:dyDescent="0.35">
      <c r="A28" s="2"/>
      <c r="B28" s="2"/>
      <c r="C28" s="2"/>
      <c r="D28" s="2"/>
      <c r="E28" s="2"/>
      <c r="F28" s="2"/>
      <c r="G28" s="2"/>
      <c r="H28" s="2"/>
      <c r="I28" s="2"/>
      <c r="J28" s="2"/>
      <c r="K28" s="2"/>
      <c r="L28" s="2"/>
      <c r="M28" s="2"/>
      <c r="N28" s="2"/>
      <c r="O28" s="2"/>
      <c r="P28" s="2"/>
      <c r="Q28" s="2"/>
      <c r="R28" s="2"/>
      <c r="S28" s="2"/>
    </row>
    <row r="29" spans="1:19" x14ac:dyDescent="0.35">
      <c r="A29" s="2"/>
      <c r="B29" s="2"/>
      <c r="C29" s="2"/>
      <c r="D29" s="2"/>
      <c r="E29" s="2"/>
      <c r="F29" s="2"/>
      <c r="G29" s="2"/>
      <c r="H29" s="2"/>
      <c r="I29" s="2"/>
      <c r="J29" s="2"/>
      <c r="K29" s="2"/>
      <c r="L29" s="2"/>
      <c r="M29" s="2"/>
      <c r="N29" s="2"/>
      <c r="O29" s="2"/>
      <c r="P29" s="2"/>
      <c r="Q29" s="2"/>
      <c r="R29" s="2"/>
      <c r="S29" s="2"/>
    </row>
    <row r="30" spans="1:19" x14ac:dyDescent="0.35">
      <c r="A30" s="2"/>
      <c r="B30" s="2"/>
      <c r="C30" s="2"/>
      <c r="D30" s="2"/>
      <c r="E30" s="2"/>
      <c r="F30" s="2"/>
      <c r="G30" s="2"/>
      <c r="H30" s="2"/>
      <c r="I30" s="2"/>
      <c r="J30" s="2"/>
      <c r="K30" s="2"/>
      <c r="L30" s="2"/>
      <c r="M30" s="2"/>
      <c r="N30" s="2"/>
      <c r="O30" s="2"/>
      <c r="P30" s="2"/>
      <c r="Q30" s="2"/>
      <c r="R30" s="2"/>
      <c r="S30" s="2"/>
    </row>
    <row r="31" spans="1:19" x14ac:dyDescent="0.35">
      <c r="A31" s="2"/>
      <c r="B31" s="2"/>
      <c r="C31" s="2"/>
      <c r="D31" s="2"/>
      <c r="E31" s="2"/>
      <c r="F31" s="2"/>
      <c r="G31" s="2"/>
      <c r="H31" s="2"/>
      <c r="I31" s="2"/>
      <c r="J31" s="2"/>
      <c r="K31" s="2"/>
      <c r="L31" s="2"/>
      <c r="M31" s="2"/>
      <c r="N31" s="2"/>
      <c r="O31" s="2"/>
      <c r="P31" s="2"/>
      <c r="Q31" s="2"/>
      <c r="R31" s="2"/>
      <c r="S31" s="2"/>
    </row>
    <row r="32" spans="1:19" x14ac:dyDescent="0.35">
      <c r="A32" s="2"/>
      <c r="B32" s="2"/>
      <c r="C32" s="2"/>
      <c r="D32" s="2"/>
      <c r="E32" s="2"/>
      <c r="F32" s="2"/>
      <c r="G32" s="2"/>
      <c r="H32" s="2"/>
      <c r="I32" s="2"/>
      <c r="J32" s="2"/>
      <c r="K32" s="2"/>
      <c r="L32" s="2"/>
      <c r="M32" s="2"/>
      <c r="N32" s="2"/>
      <c r="O32" s="2"/>
      <c r="P32" s="2"/>
      <c r="Q32" s="2"/>
      <c r="R32" s="2"/>
      <c r="S32" s="2"/>
    </row>
    <row r="33" spans="1:19" x14ac:dyDescent="0.35">
      <c r="A33" s="2"/>
      <c r="B33" s="2"/>
      <c r="C33" s="2"/>
      <c r="D33" s="2"/>
      <c r="E33" s="2"/>
      <c r="F33" s="2"/>
      <c r="G33" s="2"/>
      <c r="H33" s="2"/>
      <c r="I33" s="2"/>
      <c r="J33" s="2"/>
      <c r="K33" s="2"/>
      <c r="L33" s="2"/>
      <c r="M33" s="2"/>
      <c r="N33" s="2"/>
      <c r="O33" s="2"/>
      <c r="P33" s="2"/>
      <c r="Q33" s="2"/>
      <c r="R33" s="2"/>
      <c r="S33" s="2"/>
    </row>
    <row r="34" spans="1:19" x14ac:dyDescent="0.35">
      <c r="A34" s="2"/>
      <c r="B34" s="2"/>
      <c r="C34" s="2"/>
      <c r="D34" s="2"/>
      <c r="E34" s="2"/>
      <c r="F34" s="2"/>
      <c r="G34" s="2"/>
      <c r="H34" s="2"/>
      <c r="I34" s="2"/>
      <c r="J34" s="2"/>
      <c r="K34" s="2"/>
      <c r="L34" s="2"/>
      <c r="M34" s="2"/>
      <c r="N34" s="2"/>
      <c r="O34" s="2"/>
      <c r="P34" s="2"/>
      <c r="Q34" s="2"/>
      <c r="R34" s="2"/>
      <c r="S34" s="2"/>
    </row>
    <row r="35" spans="1:19" x14ac:dyDescent="0.35">
      <c r="A35" s="2"/>
      <c r="B35" s="2"/>
      <c r="C35" s="2"/>
      <c r="D35" s="2"/>
      <c r="E35" s="2"/>
      <c r="F35" s="2"/>
      <c r="G35" s="2"/>
      <c r="H35" s="2"/>
      <c r="I35" s="2"/>
      <c r="J35" s="2"/>
      <c r="K35" s="2"/>
      <c r="L35" s="2"/>
      <c r="M35" s="2"/>
      <c r="N35" s="2"/>
      <c r="O35" s="2"/>
      <c r="P35" s="2"/>
      <c r="Q35" s="2"/>
      <c r="R35" s="2"/>
      <c r="S35" s="2"/>
    </row>
    <row r="36" spans="1:19" x14ac:dyDescent="0.35">
      <c r="A36" s="2"/>
      <c r="B36" s="2"/>
      <c r="C36" s="2"/>
      <c r="D36" s="2"/>
      <c r="E36" s="2"/>
      <c r="F36" s="2"/>
      <c r="G36" s="2"/>
      <c r="H36" s="2"/>
      <c r="I36" s="2"/>
      <c r="J36" s="2"/>
      <c r="K36" s="2"/>
      <c r="L36" s="2"/>
      <c r="M36" s="2"/>
      <c r="N36" s="2"/>
      <c r="O36" s="2"/>
      <c r="P36" s="2"/>
      <c r="Q36" s="2"/>
      <c r="R36" s="2"/>
      <c r="S36" s="2"/>
    </row>
    <row r="37" spans="1:19" x14ac:dyDescent="0.35">
      <c r="A37" s="2"/>
      <c r="B37" s="2"/>
      <c r="C37" s="2"/>
      <c r="D37" s="2"/>
      <c r="E37" s="2"/>
      <c r="F37" s="2"/>
      <c r="G37" s="2"/>
      <c r="H37" s="2"/>
      <c r="I37" s="2"/>
      <c r="J37" s="2"/>
      <c r="K37" s="2"/>
      <c r="L37" s="2"/>
      <c r="M37" s="2"/>
      <c r="N37" s="2"/>
      <c r="O37" s="2"/>
      <c r="P37" s="2"/>
      <c r="Q37" s="2"/>
      <c r="R37" s="2"/>
      <c r="S37" s="2"/>
    </row>
    <row r="38" spans="1:19" x14ac:dyDescent="0.35">
      <c r="A38" s="2"/>
      <c r="B38" s="2"/>
      <c r="C38" s="2"/>
      <c r="D38" s="2"/>
      <c r="E38" s="2"/>
      <c r="F38" s="2"/>
      <c r="G38" s="2"/>
      <c r="H38" s="2"/>
      <c r="I38" s="2"/>
      <c r="J38" s="2"/>
      <c r="K38" s="2"/>
      <c r="L38" s="2"/>
      <c r="M38" s="2"/>
      <c r="N38" s="2"/>
      <c r="O38" s="2"/>
      <c r="P38" s="2"/>
      <c r="Q38" s="2"/>
      <c r="R38" s="2"/>
      <c r="S38" s="2"/>
    </row>
    <row r="39" spans="1:19" x14ac:dyDescent="0.35">
      <c r="A39" s="2"/>
      <c r="B39" s="2"/>
      <c r="C39" s="2"/>
      <c r="D39" s="2"/>
      <c r="E39" s="2"/>
      <c r="F39" s="2"/>
      <c r="G39" s="2"/>
      <c r="H39" s="2"/>
      <c r="I39" s="2"/>
      <c r="J39" s="2"/>
      <c r="K39" s="2"/>
      <c r="L39" s="2"/>
      <c r="M39" s="2"/>
      <c r="N39" s="2"/>
      <c r="O39" s="2"/>
      <c r="P39" s="2"/>
      <c r="Q39" s="2"/>
      <c r="R39" s="2"/>
      <c r="S39" s="2"/>
    </row>
    <row r="40" spans="1:19" x14ac:dyDescent="0.35">
      <c r="A40" s="2"/>
      <c r="B40" s="2"/>
      <c r="C40" s="2"/>
      <c r="D40" s="2"/>
      <c r="E40" s="2"/>
      <c r="F40" s="2"/>
      <c r="G40" s="2"/>
      <c r="H40" s="2"/>
      <c r="I40" s="2"/>
      <c r="J40" s="2"/>
      <c r="K40" s="2"/>
      <c r="L40" s="2"/>
      <c r="M40" s="2"/>
      <c r="N40" s="2"/>
      <c r="O40" s="2"/>
      <c r="P40" s="2"/>
      <c r="Q40" s="2"/>
      <c r="R40" s="2"/>
      <c r="S40" s="2"/>
    </row>
    <row r="41" spans="1:19" x14ac:dyDescent="0.35">
      <c r="A41" s="2"/>
      <c r="B41" s="2"/>
      <c r="C41" s="2"/>
      <c r="D41" s="2"/>
      <c r="E41" s="2"/>
      <c r="F41" s="2"/>
      <c r="G41" s="2"/>
      <c r="H41" s="2"/>
      <c r="I41" s="2"/>
      <c r="J41" s="2"/>
      <c r="K41" s="2"/>
      <c r="L41" s="2"/>
      <c r="M41" s="2"/>
      <c r="N41" s="2"/>
      <c r="O41" s="2"/>
      <c r="P41" s="2"/>
      <c r="Q41" s="2"/>
      <c r="R41" s="2"/>
      <c r="S41" s="2"/>
    </row>
    <row r="42" spans="1:19" x14ac:dyDescent="0.35">
      <c r="A42" s="2"/>
      <c r="B42" s="2"/>
      <c r="C42" s="2"/>
      <c r="D42" s="2"/>
      <c r="E42" s="2"/>
      <c r="F42" s="2"/>
      <c r="G42" s="2"/>
      <c r="H42" s="2"/>
      <c r="I42" s="2"/>
      <c r="J42" s="2"/>
      <c r="K42" s="2"/>
      <c r="L42" s="2"/>
      <c r="M42" s="2"/>
      <c r="N42" s="2"/>
      <c r="O42" s="2"/>
      <c r="P42" s="2"/>
      <c r="Q42" s="2"/>
      <c r="R42" s="2"/>
      <c r="S42" s="2"/>
    </row>
    <row r="43" spans="1:19" x14ac:dyDescent="0.35">
      <c r="A43" s="2"/>
      <c r="B43" s="2"/>
      <c r="C43" s="2"/>
      <c r="D43" s="2"/>
      <c r="E43" s="2"/>
      <c r="F43" s="2"/>
      <c r="G43" s="2"/>
      <c r="H43" s="2"/>
      <c r="I43" s="2"/>
      <c r="J43" s="2"/>
      <c r="K43" s="2"/>
      <c r="L43" s="2"/>
      <c r="M43" s="2"/>
      <c r="N43" s="2"/>
      <c r="O43" s="2"/>
      <c r="P43" s="2"/>
      <c r="Q43" s="2"/>
      <c r="R43" s="2"/>
      <c r="S43" s="2"/>
    </row>
    <row r="44" spans="1:19" x14ac:dyDescent="0.35">
      <c r="A44" s="2"/>
      <c r="B44" s="2"/>
      <c r="C44" s="2"/>
      <c r="D44" s="2"/>
      <c r="E44" s="2"/>
      <c r="F44" s="2"/>
      <c r="G44" s="2"/>
      <c r="H44" s="2"/>
      <c r="I44" s="2"/>
      <c r="J44" s="2"/>
      <c r="K44" s="2"/>
      <c r="L44" s="2"/>
      <c r="M44" s="2"/>
      <c r="N44" s="2"/>
      <c r="O44" s="2"/>
      <c r="P44" s="2"/>
      <c r="Q44" s="2"/>
      <c r="R44" s="2"/>
      <c r="S44" s="2"/>
    </row>
    <row r="45" spans="1:19" x14ac:dyDescent="0.35">
      <c r="A45" s="2"/>
      <c r="B45" s="2"/>
      <c r="C45" s="2"/>
      <c r="D45" s="2"/>
      <c r="E45" s="2"/>
      <c r="F45" s="2"/>
      <c r="G45" s="2"/>
      <c r="H45" s="2"/>
      <c r="I45" s="2"/>
      <c r="J45" s="2"/>
      <c r="K45" s="2"/>
      <c r="L45" s="2"/>
      <c r="M45" s="2"/>
      <c r="N45" s="2"/>
      <c r="O45" s="2"/>
      <c r="P45" s="2"/>
      <c r="Q45" s="2"/>
      <c r="R45" s="2"/>
      <c r="S45" s="2"/>
    </row>
    <row r="46" spans="1:19" x14ac:dyDescent="0.35">
      <c r="A46" s="2"/>
      <c r="B46" s="2"/>
      <c r="C46" s="2"/>
      <c r="D46" s="2"/>
      <c r="E46" s="2"/>
      <c r="F46" s="2"/>
      <c r="G46" s="2"/>
      <c r="H46" s="2"/>
      <c r="I46" s="2"/>
      <c r="J46" s="2"/>
      <c r="K46" s="2"/>
      <c r="L46" s="2"/>
      <c r="M46" s="2"/>
      <c r="N46" s="2"/>
      <c r="O46" s="2"/>
      <c r="P46" s="2"/>
      <c r="Q46" s="2"/>
      <c r="R46" s="2"/>
      <c r="S46" s="2"/>
    </row>
    <row r="47" spans="1:19" x14ac:dyDescent="0.35">
      <c r="A47" s="2"/>
      <c r="B47" s="2"/>
      <c r="C47" s="2"/>
      <c r="D47" s="2"/>
      <c r="E47" s="2"/>
      <c r="F47" s="2"/>
      <c r="G47" s="2"/>
      <c r="H47" s="2"/>
      <c r="I47" s="2"/>
      <c r="J47" s="2"/>
      <c r="K47" s="2"/>
      <c r="L47" s="2"/>
      <c r="M47" s="2"/>
      <c r="N47" s="2"/>
      <c r="O47" s="2"/>
      <c r="P47" s="2"/>
      <c r="Q47" s="2"/>
      <c r="R47" s="2"/>
      <c r="S47" s="2"/>
    </row>
    <row r="48" spans="1:19" x14ac:dyDescent="0.35">
      <c r="A48" s="2"/>
      <c r="B48" s="2"/>
      <c r="C48" s="2"/>
      <c r="D48" s="2"/>
      <c r="E48" s="2"/>
      <c r="F48" s="2"/>
      <c r="G48" s="2"/>
      <c r="H48" s="2"/>
      <c r="I48" s="2"/>
      <c r="J48" s="2"/>
      <c r="K48" s="2"/>
      <c r="L48" s="2"/>
      <c r="M48" s="2"/>
      <c r="N48" s="2"/>
      <c r="O48" s="2"/>
      <c r="P48" s="2"/>
      <c r="Q48" s="2"/>
      <c r="R48" s="2"/>
      <c r="S48" s="2"/>
    </row>
    <row r="49" spans="1:19" x14ac:dyDescent="0.35">
      <c r="A49" s="2"/>
      <c r="B49" s="2"/>
      <c r="C49" s="2"/>
      <c r="D49" s="2"/>
      <c r="E49" s="2"/>
      <c r="F49" s="2"/>
      <c r="G49" s="2"/>
      <c r="H49" s="2"/>
      <c r="I49" s="2"/>
      <c r="J49" s="2"/>
      <c r="K49" s="2"/>
      <c r="L49" s="2"/>
      <c r="M49" s="2"/>
      <c r="N49" s="2"/>
      <c r="O49" s="2"/>
      <c r="P49" s="2"/>
      <c r="Q49" s="2"/>
      <c r="R49" s="2"/>
      <c r="S49" s="2"/>
    </row>
    <row r="50" spans="1:19" x14ac:dyDescent="0.35">
      <c r="A50" s="2"/>
      <c r="B50" s="2"/>
      <c r="C50" s="2"/>
      <c r="D50" s="2"/>
      <c r="E50" s="2"/>
      <c r="F50" s="2"/>
      <c r="G50" s="2"/>
      <c r="H50" s="2"/>
      <c r="I50" s="2"/>
      <c r="J50" s="2"/>
      <c r="K50" s="2"/>
      <c r="L50" s="2"/>
      <c r="M50" s="2"/>
    </row>
    <row r="51" spans="1:19" x14ac:dyDescent="0.35">
      <c r="A51" s="2"/>
      <c r="B51" s="2"/>
      <c r="C51" s="2"/>
      <c r="D51" s="2"/>
      <c r="E51" s="2"/>
      <c r="F51" s="2"/>
      <c r="G51" s="2"/>
      <c r="H51" s="2"/>
      <c r="I51" s="2"/>
      <c r="J51" s="2"/>
      <c r="K51" s="2"/>
      <c r="L51" s="2"/>
      <c r="M51" s="2"/>
    </row>
    <row r="52" spans="1:19" x14ac:dyDescent="0.35">
      <c r="A52" s="2"/>
      <c r="B52" s="2"/>
      <c r="C52" s="2"/>
      <c r="D52" s="2"/>
      <c r="E52" s="2"/>
      <c r="F52" s="2"/>
      <c r="G52" s="2"/>
      <c r="H52" s="2"/>
      <c r="I52" s="2"/>
      <c r="J52" s="2"/>
      <c r="K52" s="2"/>
      <c r="L52" s="2"/>
      <c r="M52" s="2"/>
    </row>
    <row r="53" spans="1:19" x14ac:dyDescent="0.35">
      <c r="A53" s="2"/>
      <c r="B53" s="2"/>
      <c r="C53" s="2"/>
      <c r="D53" s="2"/>
      <c r="E53" s="2"/>
      <c r="F53" s="2"/>
      <c r="G53" s="2"/>
      <c r="H53" s="2"/>
      <c r="I53" s="2"/>
      <c r="J53" s="2"/>
      <c r="K53" s="2"/>
      <c r="L53" s="2"/>
      <c r="M53" s="2"/>
    </row>
    <row r="54" spans="1:19" x14ac:dyDescent="0.35">
      <c r="A54" s="2"/>
      <c r="B54" s="2"/>
      <c r="C54" s="2"/>
      <c r="D54" s="2"/>
      <c r="E54" s="2"/>
      <c r="F54" s="2"/>
      <c r="G54" s="2"/>
      <c r="H54" s="2"/>
      <c r="I54" s="2"/>
      <c r="J54" s="2"/>
      <c r="K54" s="2"/>
      <c r="L54" s="2"/>
      <c r="M54" s="2"/>
    </row>
  </sheetData>
  <sheetProtection algorithmName="SHA-512" hashValue="R71LkamAmWwQ6QDl9NQn+lBZd/rYVb/3lXr4Po7ZAlnoCWgSjKTQReDdcHVzLy6J7NZ+uZ9YvhyhZXbJEk98Ow==" saltValue="2tPC0pkxmYqU+hEpoG8z0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Intake Based</vt:lpstr>
      <vt:lpstr>Staffing</vt:lpstr>
      <vt:lpstr>Humane Housing</vt:lpstr>
      <vt:lpstr>Outcomes</vt:lpstr>
      <vt:lpstr>Comparisons</vt:lpstr>
    </vt:vector>
  </TitlesOfParts>
  <Company>SVMIT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L Karsten</dc:creator>
  <cp:lastModifiedBy>Cynthia L Karsten</cp:lastModifiedBy>
  <dcterms:created xsi:type="dcterms:W3CDTF">2023-04-10T17:33:34Z</dcterms:created>
  <dcterms:modified xsi:type="dcterms:W3CDTF">2023-04-27T23:26:52Z</dcterms:modified>
</cp:coreProperties>
</file>